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37395" windowHeight="17700"/>
  </bookViews>
  <sheets>
    <sheet name="8. разд " sheetId="1" r:id="rId1"/>
  </sheets>
  <externalReferences>
    <externalReference r:id="rId2"/>
  </externalReferences>
  <definedNames>
    <definedName name="_xlnm.Print_Area" localSheetId="0">'8. разд '!$A$1:$K$879</definedName>
  </definedNames>
  <calcPr calcId="145621"/>
</workbook>
</file>

<file path=xl/calcChain.xml><?xml version="1.0" encoding="utf-8"?>
<calcChain xmlns="http://schemas.openxmlformats.org/spreadsheetml/2006/main">
  <c r="K878" i="1" l="1"/>
  <c r="K877" i="1" s="1"/>
  <c r="K875" i="1" s="1"/>
  <c r="J878" i="1"/>
  <c r="J877" i="1" s="1"/>
  <c r="I878" i="1"/>
  <c r="H878" i="1"/>
  <c r="G878" i="1"/>
  <c r="G877" i="1" s="1"/>
  <c r="F878" i="1"/>
  <c r="I877" i="1"/>
  <c r="I876" i="1" s="1"/>
  <c r="H877" i="1"/>
  <c r="F877" i="1"/>
  <c r="K876" i="1"/>
  <c r="H876" i="1"/>
  <c r="G876" i="1"/>
  <c r="G875" i="1" s="1"/>
  <c r="G874" i="1" s="1"/>
  <c r="G873" i="1" s="1"/>
  <c r="G872" i="1" s="1"/>
  <c r="F876" i="1"/>
  <c r="I875" i="1"/>
  <c r="I874" i="1" s="1"/>
  <c r="I873" i="1" s="1"/>
  <c r="I872" i="1" s="1"/>
  <c r="H875" i="1"/>
  <c r="F875" i="1"/>
  <c r="K874" i="1"/>
  <c r="K873" i="1" s="1"/>
  <c r="H874" i="1"/>
  <c r="F874" i="1"/>
  <c r="H873" i="1"/>
  <c r="F873" i="1"/>
  <c r="F872" i="1" s="1"/>
  <c r="K872" i="1"/>
  <c r="H872" i="1"/>
  <c r="K871" i="1"/>
  <c r="J871" i="1"/>
  <c r="I871" i="1"/>
  <c r="I870" i="1" s="1"/>
  <c r="H871" i="1"/>
  <c r="G871" i="1"/>
  <c r="F871" i="1"/>
  <c r="K870" i="1"/>
  <c r="J870" i="1"/>
  <c r="H870" i="1"/>
  <c r="G870" i="1"/>
  <c r="F870" i="1"/>
  <c r="K869" i="1"/>
  <c r="J869" i="1"/>
  <c r="J868" i="1" s="1"/>
  <c r="J867" i="1" s="1"/>
  <c r="J866" i="1" s="1"/>
  <c r="J865" i="1" s="1"/>
  <c r="J857" i="1" s="1"/>
  <c r="I869" i="1"/>
  <c r="I868" i="1" s="1"/>
  <c r="H869" i="1"/>
  <c r="G869" i="1"/>
  <c r="F869" i="1"/>
  <c r="K868" i="1"/>
  <c r="K867" i="1" s="1"/>
  <c r="K866" i="1" s="1"/>
  <c r="K865" i="1" s="1"/>
  <c r="H868" i="1"/>
  <c r="G868" i="1"/>
  <c r="F868" i="1"/>
  <c r="I867" i="1"/>
  <c r="I866" i="1" s="1"/>
  <c r="I865" i="1" s="1"/>
  <c r="I857" i="1" s="1"/>
  <c r="H867" i="1"/>
  <c r="H866" i="1" s="1"/>
  <c r="H865" i="1" s="1"/>
  <c r="H857" i="1" s="1"/>
  <c r="F867" i="1"/>
  <c r="F866" i="1"/>
  <c r="F865" i="1"/>
  <c r="K864" i="1"/>
  <c r="K863" i="1" s="1"/>
  <c r="J864" i="1"/>
  <c r="I864" i="1"/>
  <c r="H864" i="1"/>
  <c r="G864" i="1"/>
  <c r="G863" i="1" s="1"/>
  <c r="F864" i="1"/>
  <c r="J863" i="1"/>
  <c r="I863" i="1"/>
  <c r="H863" i="1"/>
  <c r="F863" i="1"/>
  <c r="K862" i="1"/>
  <c r="K861" i="1" s="1"/>
  <c r="J862" i="1"/>
  <c r="I862" i="1"/>
  <c r="H862" i="1"/>
  <c r="G862" i="1"/>
  <c r="G861" i="1" s="1"/>
  <c r="F862" i="1"/>
  <c r="J861" i="1"/>
  <c r="I861" i="1"/>
  <c r="I860" i="1" s="1"/>
  <c r="H861" i="1"/>
  <c r="F861" i="1"/>
  <c r="K860" i="1"/>
  <c r="K859" i="1" s="1"/>
  <c r="K858" i="1" s="1"/>
  <c r="K857" i="1" s="1"/>
  <c r="J860" i="1"/>
  <c r="H860" i="1"/>
  <c r="F860" i="1"/>
  <c r="J859" i="1"/>
  <c r="I859" i="1"/>
  <c r="I858" i="1" s="1"/>
  <c r="H859" i="1"/>
  <c r="F859" i="1"/>
  <c r="J858" i="1"/>
  <c r="H858" i="1"/>
  <c r="F858" i="1"/>
  <c r="F857" i="1"/>
  <c r="K856" i="1"/>
  <c r="J856" i="1"/>
  <c r="I856" i="1"/>
  <c r="H856" i="1"/>
  <c r="G856" i="1"/>
  <c r="G854" i="1" s="1"/>
  <c r="G853" i="1" s="1"/>
  <c r="F856" i="1"/>
  <c r="K855" i="1"/>
  <c r="J855" i="1"/>
  <c r="I855" i="1"/>
  <c r="I854" i="1" s="1"/>
  <c r="I853" i="1" s="1"/>
  <c r="I852" i="1" s="1"/>
  <c r="I851" i="1" s="1"/>
  <c r="I850" i="1" s="1"/>
  <c r="I849" i="1" s="1"/>
  <c r="H855" i="1"/>
  <c r="G855" i="1"/>
  <c r="F855" i="1"/>
  <c r="K854" i="1"/>
  <c r="K853" i="1" s="1"/>
  <c r="K852" i="1" s="1"/>
  <c r="K851" i="1" s="1"/>
  <c r="K850" i="1" s="1"/>
  <c r="K849" i="1" s="1"/>
  <c r="J854" i="1"/>
  <c r="H854" i="1"/>
  <c r="F854" i="1"/>
  <c r="J853" i="1"/>
  <c r="H853" i="1"/>
  <c r="F853" i="1"/>
  <c r="J852" i="1"/>
  <c r="H852" i="1"/>
  <c r="G852" i="1"/>
  <c r="G851" i="1" s="1"/>
  <c r="F852" i="1"/>
  <c r="J851" i="1"/>
  <c r="J850" i="1" s="1"/>
  <c r="J849" i="1" s="1"/>
  <c r="H851" i="1"/>
  <c r="F851" i="1"/>
  <c r="H850" i="1"/>
  <c r="G850" i="1"/>
  <c r="G849" i="1" s="1"/>
  <c r="F850" i="1"/>
  <c r="H849" i="1"/>
  <c r="F849" i="1"/>
  <c r="K848" i="1"/>
  <c r="K847" i="1" s="1"/>
  <c r="J848" i="1"/>
  <c r="J847" i="1" s="1"/>
  <c r="I848" i="1"/>
  <c r="H848" i="1"/>
  <c r="G848" i="1"/>
  <c r="G847" i="1" s="1"/>
  <c r="F848" i="1"/>
  <c r="F847" i="1" s="1"/>
  <c r="I847" i="1"/>
  <c r="H847" i="1"/>
  <c r="K846" i="1"/>
  <c r="J846" i="1"/>
  <c r="I846" i="1"/>
  <c r="H846" i="1"/>
  <c r="G846" i="1"/>
  <c r="F846" i="1"/>
  <c r="K845" i="1"/>
  <c r="J845" i="1"/>
  <c r="I845" i="1"/>
  <c r="I844" i="1" s="1"/>
  <c r="H845" i="1"/>
  <c r="G845" i="1"/>
  <c r="F845" i="1"/>
  <c r="K844" i="1"/>
  <c r="J844" i="1"/>
  <c r="H844" i="1"/>
  <c r="G844" i="1"/>
  <c r="F844" i="1"/>
  <c r="K843" i="1"/>
  <c r="J843" i="1"/>
  <c r="I843" i="1"/>
  <c r="I842" i="1" s="1"/>
  <c r="I841" i="1" s="1"/>
  <c r="H843" i="1"/>
  <c r="G843" i="1"/>
  <c r="F843" i="1"/>
  <c r="K842" i="1"/>
  <c r="J842" i="1"/>
  <c r="H842" i="1"/>
  <c r="H841" i="1" s="1"/>
  <c r="G842" i="1"/>
  <c r="F842" i="1"/>
  <c r="K840" i="1"/>
  <c r="J840" i="1"/>
  <c r="I840" i="1"/>
  <c r="H840" i="1"/>
  <c r="G840" i="1"/>
  <c r="F840" i="1"/>
  <c r="K839" i="1"/>
  <c r="J839" i="1"/>
  <c r="I839" i="1"/>
  <c r="I838" i="1" s="1"/>
  <c r="I837" i="1" s="1"/>
  <c r="H839" i="1"/>
  <c r="G839" i="1"/>
  <c r="F839" i="1"/>
  <c r="K838" i="1"/>
  <c r="K837" i="1" s="1"/>
  <c r="J838" i="1"/>
  <c r="H838" i="1"/>
  <c r="G838" i="1"/>
  <c r="G837" i="1" s="1"/>
  <c r="F838" i="1"/>
  <c r="J837" i="1"/>
  <c r="H837" i="1"/>
  <c r="F837" i="1"/>
  <c r="K833" i="1"/>
  <c r="J833" i="1"/>
  <c r="I833" i="1"/>
  <c r="H833" i="1"/>
  <c r="G833" i="1"/>
  <c r="F833" i="1"/>
  <c r="K832" i="1"/>
  <c r="J832" i="1"/>
  <c r="I832" i="1"/>
  <c r="I831" i="1" s="1"/>
  <c r="H832" i="1"/>
  <c r="H831" i="1" s="1"/>
  <c r="G832" i="1"/>
  <c r="F832" i="1"/>
  <c r="K831" i="1"/>
  <c r="J831" i="1"/>
  <c r="G831" i="1"/>
  <c r="F831" i="1"/>
  <c r="K830" i="1"/>
  <c r="J830" i="1"/>
  <c r="I830" i="1"/>
  <c r="H830" i="1"/>
  <c r="G830" i="1"/>
  <c r="F830" i="1"/>
  <c r="K829" i="1"/>
  <c r="K828" i="1" s="1"/>
  <c r="J829" i="1"/>
  <c r="J828" i="1" s="1"/>
  <c r="I829" i="1"/>
  <c r="H829" i="1"/>
  <c r="G829" i="1"/>
  <c r="G828" i="1" s="1"/>
  <c r="F829" i="1"/>
  <c r="F828" i="1" s="1"/>
  <c r="I828" i="1"/>
  <c r="K827" i="1"/>
  <c r="K826" i="1" s="1"/>
  <c r="J827" i="1"/>
  <c r="J826" i="1" s="1"/>
  <c r="I827" i="1"/>
  <c r="H827" i="1"/>
  <c r="H826" i="1" s="1"/>
  <c r="G827" i="1"/>
  <c r="G826" i="1" s="1"/>
  <c r="F827" i="1"/>
  <c r="I826" i="1"/>
  <c r="F826" i="1"/>
  <c r="K825" i="1"/>
  <c r="J825" i="1"/>
  <c r="I825" i="1"/>
  <c r="H825" i="1"/>
  <c r="G825" i="1"/>
  <c r="F825" i="1"/>
  <c r="K824" i="1"/>
  <c r="J824" i="1"/>
  <c r="I824" i="1"/>
  <c r="I823" i="1" s="1"/>
  <c r="H824" i="1"/>
  <c r="H823" i="1" s="1"/>
  <c r="G824" i="1"/>
  <c r="F824" i="1"/>
  <c r="K823" i="1"/>
  <c r="J823" i="1"/>
  <c r="J822" i="1" s="1"/>
  <c r="J821" i="1" s="1"/>
  <c r="G823" i="1"/>
  <c r="G822" i="1" s="1"/>
  <c r="G821" i="1" s="1"/>
  <c r="K820" i="1"/>
  <c r="J820" i="1"/>
  <c r="I820" i="1"/>
  <c r="H820" i="1"/>
  <c r="G820" i="1"/>
  <c r="F820" i="1"/>
  <c r="K819" i="1"/>
  <c r="K818" i="1" s="1"/>
  <c r="J819" i="1"/>
  <c r="J818" i="1" s="1"/>
  <c r="I819" i="1"/>
  <c r="H819" i="1"/>
  <c r="G819" i="1"/>
  <c r="G818" i="1" s="1"/>
  <c r="F819" i="1"/>
  <c r="F818" i="1" s="1"/>
  <c r="I818" i="1"/>
  <c r="K817" i="1"/>
  <c r="J817" i="1"/>
  <c r="I817" i="1"/>
  <c r="H817" i="1"/>
  <c r="G817" i="1"/>
  <c r="F817" i="1"/>
  <c r="K816" i="1"/>
  <c r="J816" i="1"/>
  <c r="J815" i="1" s="1"/>
  <c r="I816" i="1"/>
  <c r="I815" i="1" s="1"/>
  <c r="H816" i="1"/>
  <c r="H815" i="1" s="1"/>
  <c r="G816" i="1"/>
  <c r="F816" i="1"/>
  <c r="F815" i="1" s="1"/>
  <c r="K815" i="1"/>
  <c r="G815" i="1"/>
  <c r="K814" i="1"/>
  <c r="J814" i="1"/>
  <c r="I814" i="1"/>
  <c r="I812" i="1" s="1"/>
  <c r="I811" i="1" s="1"/>
  <c r="I810" i="1" s="1"/>
  <c r="I802" i="1" s="1"/>
  <c r="H814" i="1"/>
  <c r="G814" i="1"/>
  <c r="F814" i="1"/>
  <c r="K813" i="1"/>
  <c r="K812" i="1" s="1"/>
  <c r="K811" i="1" s="1"/>
  <c r="K810" i="1" s="1"/>
  <c r="J813" i="1"/>
  <c r="I813" i="1"/>
  <c r="H813" i="1"/>
  <c r="G813" i="1"/>
  <c r="G812" i="1" s="1"/>
  <c r="F813" i="1"/>
  <c r="J812" i="1"/>
  <c r="H812" i="1"/>
  <c r="F812" i="1"/>
  <c r="K809" i="1"/>
  <c r="K808" i="1" s="1"/>
  <c r="J809" i="1"/>
  <c r="J808" i="1" s="1"/>
  <c r="I809" i="1"/>
  <c r="H809" i="1"/>
  <c r="H808" i="1" s="1"/>
  <c r="G809" i="1"/>
  <c r="G808" i="1" s="1"/>
  <c r="F809" i="1"/>
  <c r="I808" i="1"/>
  <c r="F808" i="1"/>
  <c r="K807" i="1"/>
  <c r="J807" i="1"/>
  <c r="I807" i="1"/>
  <c r="H807" i="1"/>
  <c r="G807" i="1"/>
  <c r="F807" i="1"/>
  <c r="K806" i="1"/>
  <c r="J806" i="1"/>
  <c r="J805" i="1" s="1"/>
  <c r="J804" i="1" s="1"/>
  <c r="J803" i="1" s="1"/>
  <c r="I806" i="1"/>
  <c r="I805" i="1" s="1"/>
  <c r="I804" i="1" s="1"/>
  <c r="I803" i="1" s="1"/>
  <c r="H806" i="1"/>
  <c r="G806" i="1"/>
  <c r="F806" i="1"/>
  <c r="F805" i="1" s="1"/>
  <c r="F804" i="1" s="1"/>
  <c r="F803" i="1" s="1"/>
  <c r="K805" i="1"/>
  <c r="K804" i="1" s="1"/>
  <c r="G805" i="1"/>
  <c r="G804" i="1" s="1"/>
  <c r="G803" i="1" s="1"/>
  <c r="K803" i="1"/>
  <c r="K800" i="1"/>
  <c r="J800" i="1"/>
  <c r="J799" i="1" s="1"/>
  <c r="I800" i="1"/>
  <c r="I799" i="1" s="1"/>
  <c r="H800" i="1"/>
  <c r="G800" i="1"/>
  <c r="F800" i="1"/>
  <c r="K799" i="1"/>
  <c r="H799" i="1"/>
  <c r="H796" i="1" s="1"/>
  <c r="H795" i="1" s="1"/>
  <c r="G799" i="1"/>
  <c r="F799" i="1"/>
  <c r="K798" i="1"/>
  <c r="J798" i="1"/>
  <c r="J797" i="1" s="1"/>
  <c r="J796" i="1" s="1"/>
  <c r="J795" i="1" s="1"/>
  <c r="I798" i="1"/>
  <c r="I797" i="1" s="1"/>
  <c r="I796" i="1" s="1"/>
  <c r="I795" i="1" s="1"/>
  <c r="H798" i="1"/>
  <c r="H797" i="1" s="1"/>
  <c r="G798" i="1"/>
  <c r="F798" i="1"/>
  <c r="F797" i="1" s="1"/>
  <c r="F796" i="1" s="1"/>
  <c r="F795" i="1" s="1"/>
  <c r="K797" i="1"/>
  <c r="K796" i="1" s="1"/>
  <c r="G797" i="1"/>
  <c r="G796" i="1" s="1"/>
  <c r="G795" i="1" s="1"/>
  <c r="K795" i="1"/>
  <c r="K794" i="1"/>
  <c r="J794" i="1"/>
  <c r="J793" i="1" s="1"/>
  <c r="I794" i="1"/>
  <c r="I793" i="1" s="1"/>
  <c r="H794" i="1"/>
  <c r="H793" i="1" s="1"/>
  <c r="G794" i="1"/>
  <c r="F794" i="1"/>
  <c r="F793" i="1" s="1"/>
  <c r="K793" i="1"/>
  <c r="G793" i="1"/>
  <c r="K792" i="1"/>
  <c r="J792" i="1"/>
  <c r="I792" i="1"/>
  <c r="I791" i="1" s="1"/>
  <c r="I788" i="1" s="1"/>
  <c r="I787" i="1" s="1"/>
  <c r="I786" i="1" s="1"/>
  <c r="H792" i="1"/>
  <c r="H791" i="1" s="1"/>
  <c r="G792" i="1"/>
  <c r="F792" i="1"/>
  <c r="K791" i="1"/>
  <c r="J791" i="1"/>
  <c r="G791" i="1"/>
  <c r="F791" i="1"/>
  <c r="K790" i="1"/>
  <c r="J790" i="1"/>
  <c r="I790" i="1"/>
  <c r="I789" i="1" s="1"/>
  <c r="H790" i="1"/>
  <c r="H789" i="1" s="1"/>
  <c r="G790" i="1"/>
  <c r="F790" i="1"/>
  <c r="F789" i="1" s="1"/>
  <c r="F788" i="1" s="1"/>
  <c r="F787" i="1" s="1"/>
  <c r="F786" i="1" s="1"/>
  <c r="K789" i="1"/>
  <c r="J789" i="1"/>
  <c r="G789" i="1"/>
  <c r="J788" i="1"/>
  <c r="J787" i="1" s="1"/>
  <c r="J786" i="1" s="1"/>
  <c r="K785" i="1"/>
  <c r="K784" i="1" s="1"/>
  <c r="J785" i="1"/>
  <c r="J784" i="1" s="1"/>
  <c r="I785" i="1"/>
  <c r="H785" i="1"/>
  <c r="H784" i="1" s="1"/>
  <c r="G785" i="1"/>
  <c r="G784" i="1" s="1"/>
  <c r="F785" i="1"/>
  <c r="I784" i="1"/>
  <c r="F784" i="1"/>
  <c r="K783" i="1"/>
  <c r="K782" i="1" s="1"/>
  <c r="J783" i="1"/>
  <c r="J782" i="1" s="1"/>
  <c r="I783" i="1"/>
  <c r="H783" i="1"/>
  <c r="H782" i="1" s="1"/>
  <c r="G783" i="1"/>
  <c r="G782" i="1" s="1"/>
  <c r="F783" i="1"/>
  <c r="I782" i="1"/>
  <c r="F782" i="1"/>
  <c r="K781" i="1"/>
  <c r="K780" i="1" s="1"/>
  <c r="J781" i="1"/>
  <c r="J780" i="1" s="1"/>
  <c r="I781" i="1"/>
  <c r="H781" i="1"/>
  <c r="H780" i="1" s="1"/>
  <c r="G781" i="1"/>
  <c r="G780" i="1" s="1"/>
  <c r="F781" i="1"/>
  <c r="I780" i="1"/>
  <c r="F780" i="1"/>
  <c r="K779" i="1"/>
  <c r="K778" i="1" s="1"/>
  <c r="J779" i="1"/>
  <c r="J778" i="1" s="1"/>
  <c r="I779" i="1"/>
  <c r="H779" i="1"/>
  <c r="H778" i="1" s="1"/>
  <c r="G779" i="1"/>
  <c r="G778" i="1" s="1"/>
  <c r="F779" i="1"/>
  <c r="I778" i="1"/>
  <c r="F778" i="1"/>
  <c r="K777" i="1"/>
  <c r="J777" i="1"/>
  <c r="I777" i="1"/>
  <c r="H777" i="1"/>
  <c r="G777" i="1"/>
  <c r="F777" i="1"/>
  <c r="K776" i="1"/>
  <c r="J776" i="1"/>
  <c r="J775" i="1" s="1"/>
  <c r="J774" i="1" s="1"/>
  <c r="I776" i="1"/>
  <c r="I775" i="1" s="1"/>
  <c r="I774" i="1" s="1"/>
  <c r="H776" i="1"/>
  <c r="G776" i="1"/>
  <c r="F776" i="1"/>
  <c r="F775" i="1" s="1"/>
  <c r="F774" i="1" s="1"/>
  <c r="K775" i="1"/>
  <c r="K774" i="1" s="1"/>
  <c r="G775" i="1"/>
  <c r="G774" i="1" s="1"/>
  <c r="K773" i="1"/>
  <c r="K772" i="1" s="1"/>
  <c r="J773" i="1"/>
  <c r="I773" i="1"/>
  <c r="H773" i="1"/>
  <c r="H772" i="1" s="1"/>
  <c r="G773" i="1"/>
  <c r="G772" i="1" s="1"/>
  <c r="F773" i="1"/>
  <c r="J772" i="1"/>
  <c r="I772" i="1"/>
  <c r="F772" i="1"/>
  <c r="K771" i="1"/>
  <c r="K770" i="1" s="1"/>
  <c r="J771" i="1"/>
  <c r="J770" i="1" s="1"/>
  <c r="J769" i="1" s="1"/>
  <c r="I771" i="1"/>
  <c r="H771" i="1"/>
  <c r="G771" i="1"/>
  <c r="G770" i="1" s="1"/>
  <c r="G769" i="1" s="1"/>
  <c r="F771" i="1"/>
  <c r="I770" i="1"/>
  <c r="H770" i="1"/>
  <c r="H769" i="1" s="1"/>
  <c r="F770" i="1"/>
  <c r="F769" i="1" s="1"/>
  <c r="K768" i="1"/>
  <c r="J768" i="1"/>
  <c r="I768" i="1"/>
  <c r="H768" i="1"/>
  <c r="G768" i="1"/>
  <c r="F768" i="1"/>
  <c r="F766" i="1" s="1"/>
  <c r="K767" i="1"/>
  <c r="K766" i="1" s="1"/>
  <c r="J767" i="1"/>
  <c r="I767" i="1"/>
  <c r="H767" i="1"/>
  <c r="H766" i="1" s="1"/>
  <c r="G767" i="1"/>
  <c r="G766" i="1" s="1"/>
  <c r="F767" i="1"/>
  <c r="I766" i="1"/>
  <c r="K765" i="1"/>
  <c r="K764" i="1" s="1"/>
  <c r="J765" i="1"/>
  <c r="J764" i="1" s="1"/>
  <c r="I765" i="1"/>
  <c r="H765" i="1"/>
  <c r="H764" i="1" s="1"/>
  <c r="G765" i="1"/>
  <c r="G764" i="1" s="1"/>
  <c r="F765" i="1"/>
  <c r="F764" i="1" s="1"/>
  <c r="I764" i="1"/>
  <c r="K763" i="1"/>
  <c r="J763" i="1"/>
  <c r="I763" i="1"/>
  <c r="H763" i="1"/>
  <c r="G763" i="1"/>
  <c r="F763" i="1"/>
  <c r="K762" i="1"/>
  <c r="J762" i="1"/>
  <c r="I762" i="1"/>
  <c r="H762" i="1"/>
  <c r="G762" i="1"/>
  <c r="F762" i="1"/>
  <c r="F760" i="1" s="1"/>
  <c r="K761" i="1"/>
  <c r="K760" i="1" s="1"/>
  <c r="K759" i="1" s="1"/>
  <c r="J761" i="1"/>
  <c r="J760" i="1" s="1"/>
  <c r="I761" i="1"/>
  <c r="H761" i="1"/>
  <c r="H760" i="1" s="1"/>
  <c r="G761" i="1"/>
  <c r="G760" i="1" s="1"/>
  <c r="G759" i="1" s="1"/>
  <c r="G758" i="1" s="1"/>
  <c r="G757" i="1" s="1"/>
  <c r="F761" i="1"/>
  <c r="I760" i="1"/>
  <c r="I759" i="1" s="1"/>
  <c r="K755" i="1"/>
  <c r="K754" i="1" s="1"/>
  <c r="J755" i="1"/>
  <c r="J754" i="1" s="1"/>
  <c r="J753" i="1" s="1"/>
  <c r="J752" i="1" s="1"/>
  <c r="J751" i="1" s="1"/>
  <c r="J750" i="1" s="1"/>
  <c r="I755" i="1"/>
  <c r="H755" i="1"/>
  <c r="H754" i="1" s="1"/>
  <c r="H753" i="1" s="1"/>
  <c r="H752" i="1" s="1"/>
  <c r="H751" i="1" s="1"/>
  <c r="H750" i="1" s="1"/>
  <c r="G755" i="1"/>
  <c r="F755" i="1"/>
  <c r="F754" i="1" s="1"/>
  <c r="F753" i="1" s="1"/>
  <c r="F752" i="1" s="1"/>
  <c r="F751" i="1" s="1"/>
  <c r="F750" i="1" s="1"/>
  <c r="I754" i="1"/>
  <c r="I753" i="1" s="1"/>
  <c r="G754" i="1"/>
  <c r="K753" i="1"/>
  <c r="K752" i="1" s="1"/>
  <c r="K751" i="1" s="1"/>
  <c r="K750" i="1" s="1"/>
  <c r="G753" i="1"/>
  <c r="G752" i="1" s="1"/>
  <c r="I752" i="1"/>
  <c r="I751" i="1" s="1"/>
  <c r="G751" i="1"/>
  <c r="G750" i="1" s="1"/>
  <c r="I750" i="1"/>
  <c r="K748" i="1"/>
  <c r="J748" i="1"/>
  <c r="I748" i="1"/>
  <c r="I747" i="1" s="1"/>
  <c r="H748" i="1"/>
  <c r="H747" i="1" s="1"/>
  <c r="G748" i="1"/>
  <c r="F748" i="1"/>
  <c r="K747" i="1"/>
  <c r="J747" i="1"/>
  <c r="J744" i="1" s="1"/>
  <c r="G747" i="1"/>
  <c r="G744" i="1" s="1"/>
  <c r="F747" i="1"/>
  <c r="F744" i="1" s="1"/>
  <c r="K746" i="1"/>
  <c r="J746" i="1"/>
  <c r="I746" i="1"/>
  <c r="I745" i="1" s="1"/>
  <c r="H746" i="1"/>
  <c r="H745" i="1" s="1"/>
  <c r="G746" i="1"/>
  <c r="F746" i="1"/>
  <c r="K745" i="1"/>
  <c r="J745" i="1"/>
  <c r="G745" i="1"/>
  <c r="F745" i="1"/>
  <c r="I744" i="1"/>
  <c r="K743" i="1"/>
  <c r="K742" i="1" s="1"/>
  <c r="J743" i="1"/>
  <c r="J742" i="1" s="1"/>
  <c r="J741" i="1" s="1"/>
  <c r="I743" i="1"/>
  <c r="H743" i="1"/>
  <c r="G743" i="1"/>
  <c r="G742" i="1" s="1"/>
  <c r="G741" i="1" s="1"/>
  <c r="F743" i="1"/>
  <c r="F742" i="1" s="1"/>
  <c r="F741" i="1" s="1"/>
  <c r="I742" i="1"/>
  <c r="I741" i="1" s="1"/>
  <c r="H742" i="1"/>
  <c r="H741" i="1" s="1"/>
  <c r="K741" i="1"/>
  <c r="K740" i="1"/>
  <c r="J740" i="1"/>
  <c r="I740" i="1"/>
  <c r="I739" i="1" s="1"/>
  <c r="I736" i="1" s="1"/>
  <c r="I735" i="1" s="1"/>
  <c r="H740" i="1"/>
  <c r="H739" i="1" s="1"/>
  <c r="G740" i="1"/>
  <c r="F740" i="1"/>
  <c r="K739" i="1"/>
  <c r="J739" i="1"/>
  <c r="G739" i="1"/>
  <c r="F739" i="1"/>
  <c r="K738" i="1"/>
  <c r="J738" i="1"/>
  <c r="I738" i="1"/>
  <c r="I737" i="1" s="1"/>
  <c r="H738" i="1"/>
  <c r="H737" i="1" s="1"/>
  <c r="H736" i="1" s="1"/>
  <c r="G738" i="1"/>
  <c r="F738" i="1"/>
  <c r="K737" i="1"/>
  <c r="J737" i="1"/>
  <c r="J736" i="1" s="1"/>
  <c r="J735" i="1" s="1"/>
  <c r="G737" i="1"/>
  <c r="G736" i="1" s="1"/>
  <c r="F737" i="1"/>
  <c r="F736" i="1" s="1"/>
  <c r="K734" i="1"/>
  <c r="J734" i="1"/>
  <c r="I734" i="1"/>
  <c r="I733" i="1" s="1"/>
  <c r="H734" i="1"/>
  <c r="H733" i="1" s="1"/>
  <c r="H732" i="1" s="1"/>
  <c r="H731" i="1" s="1"/>
  <c r="G734" i="1"/>
  <c r="F734" i="1"/>
  <c r="K733" i="1"/>
  <c r="K732" i="1" s="1"/>
  <c r="K731" i="1" s="1"/>
  <c r="J733" i="1"/>
  <c r="J732" i="1" s="1"/>
  <c r="J731" i="1" s="1"/>
  <c r="G733" i="1"/>
  <c r="G732" i="1" s="1"/>
  <c r="F733" i="1"/>
  <c r="F732" i="1" s="1"/>
  <c r="F731" i="1" s="1"/>
  <c r="I732" i="1"/>
  <c r="I731" i="1" s="1"/>
  <c r="G731" i="1"/>
  <c r="K730" i="1"/>
  <c r="J730" i="1"/>
  <c r="I730" i="1"/>
  <c r="I729" i="1" s="1"/>
  <c r="H730" i="1"/>
  <c r="H729" i="1" s="1"/>
  <c r="H728" i="1" s="1"/>
  <c r="H727" i="1" s="1"/>
  <c r="G730" i="1"/>
  <c r="F730" i="1"/>
  <c r="K729" i="1"/>
  <c r="K728" i="1" s="1"/>
  <c r="K727" i="1" s="1"/>
  <c r="J729" i="1"/>
  <c r="J728" i="1" s="1"/>
  <c r="J727" i="1" s="1"/>
  <c r="G729" i="1"/>
  <c r="G728" i="1" s="1"/>
  <c r="F729" i="1"/>
  <c r="F728" i="1" s="1"/>
  <c r="F727" i="1" s="1"/>
  <c r="I728" i="1"/>
  <c r="I727" i="1" s="1"/>
  <c r="G727" i="1"/>
  <c r="K726" i="1"/>
  <c r="J726" i="1"/>
  <c r="I726" i="1"/>
  <c r="I725" i="1" s="1"/>
  <c r="H726" i="1"/>
  <c r="H725" i="1" s="1"/>
  <c r="H724" i="1" s="1"/>
  <c r="H723" i="1" s="1"/>
  <c r="G726" i="1"/>
  <c r="F726" i="1"/>
  <c r="K725" i="1"/>
  <c r="K724" i="1" s="1"/>
  <c r="K723" i="1" s="1"/>
  <c r="J725" i="1"/>
  <c r="J724" i="1" s="1"/>
  <c r="J723" i="1" s="1"/>
  <c r="G725" i="1"/>
  <c r="G724" i="1" s="1"/>
  <c r="G723" i="1" s="1"/>
  <c r="F725" i="1"/>
  <c r="F724" i="1" s="1"/>
  <c r="F723" i="1" s="1"/>
  <c r="I724" i="1"/>
  <c r="I723" i="1" s="1"/>
  <c r="K721" i="1"/>
  <c r="K720" i="1" s="1"/>
  <c r="J721" i="1"/>
  <c r="J720" i="1" s="1"/>
  <c r="J719" i="1" s="1"/>
  <c r="J718" i="1" s="1"/>
  <c r="J717" i="1" s="1"/>
  <c r="I721" i="1"/>
  <c r="H721" i="1"/>
  <c r="G721" i="1"/>
  <c r="G720" i="1" s="1"/>
  <c r="G719" i="1" s="1"/>
  <c r="G718" i="1" s="1"/>
  <c r="G717" i="1" s="1"/>
  <c r="F721" i="1"/>
  <c r="F720" i="1" s="1"/>
  <c r="F719" i="1" s="1"/>
  <c r="F718" i="1" s="1"/>
  <c r="F717" i="1" s="1"/>
  <c r="I720" i="1"/>
  <c r="I719" i="1" s="1"/>
  <c r="H720" i="1"/>
  <c r="H719" i="1" s="1"/>
  <c r="H718" i="1" s="1"/>
  <c r="H717" i="1" s="1"/>
  <c r="K719" i="1"/>
  <c r="K718" i="1" s="1"/>
  <c r="K717" i="1" s="1"/>
  <c r="I718" i="1"/>
  <c r="I717" i="1" s="1"/>
  <c r="K715" i="1"/>
  <c r="K714" i="1" s="1"/>
  <c r="J715" i="1"/>
  <c r="J714" i="1" s="1"/>
  <c r="I715" i="1"/>
  <c r="H715" i="1"/>
  <c r="G715" i="1"/>
  <c r="G714" i="1" s="1"/>
  <c r="F715" i="1"/>
  <c r="F714" i="1" s="1"/>
  <c r="I714" i="1"/>
  <c r="H714" i="1"/>
  <c r="K713" i="1"/>
  <c r="K712" i="1" s="1"/>
  <c r="J713" i="1"/>
  <c r="J712" i="1" s="1"/>
  <c r="J711" i="1" s="1"/>
  <c r="J710" i="1" s="1"/>
  <c r="I713" i="1"/>
  <c r="H713" i="1"/>
  <c r="G713" i="1"/>
  <c r="G712" i="1" s="1"/>
  <c r="G711" i="1" s="1"/>
  <c r="G710" i="1" s="1"/>
  <c r="F713" i="1"/>
  <c r="F712" i="1" s="1"/>
  <c r="F711" i="1" s="1"/>
  <c r="F710" i="1" s="1"/>
  <c r="I712" i="1"/>
  <c r="I711" i="1" s="1"/>
  <c r="H712" i="1"/>
  <c r="H711" i="1" s="1"/>
  <c r="H710" i="1" s="1"/>
  <c r="K711" i="1"/>
  <c r="K710" i="1" s="1"/>
  <c r="I710" i="1"/>
  <c r="K709" i="1"/>
  <c r="K708" i="1" s="1"/>
  <c r="J709" i="1"/>
  <c r="J708" i="1" s="1"/>
  <c r="I709" i="1"/>
  <c r="H709" i="1"/>
  <c r="G709" i="1"/>
  <c r="G708" i="1" s="1"/>
  <c r="F709" i="1"/>
  <c r="F708" i="1" s="1"/>
  <c r="I708" i="1"/>
  <c r="H708" i="1"/>
  <c r="K707" i="1"/>
  <c r="K706" i="1" s="1"/>
  <c r="J707" i="1"/>
  <c r="J706" i="1" s="1"/>
  <c r="J705" i="1" s="1"/>
  <c r="I707" i="1"/>
  <c r="H707" i="1"/>
  <c r="G707" i="1"/>
  <c r="G706" i="1" s="1"/>
  <c r="F707" i="1"/>
  <c r="F706" i="1" s="1"/>
  <c r="F705" i="1" s="1"/>
  <c r="I706" i="1"/>
  <c r="I705" i="1" s="1"/>
  <c r="H706" i="1"/>
  <c r="H705" i="1" s="1"/>
  <c r="K705" i="1"/>
  <c r="G705" i="1"/>
  <c r="G693" i="1" s="1"/>
  <c r="K704" i="1"/>
  <c r="J704" i="1"/>
  <c r="I704" i="1"/>
  <c r="I703" i="1" s="1"/>
  <c r="H704" i="1"/>
  <c r="H703" i="1" s="1"/>
  <c r="G704" i="1"/>
  <c r="F704" i="1"/>
  <c r="K703" i="1"/>
  <c r="J703" i="1"/>
  <c r="G703" i="1"/>
  <c r="F703" i="1"/>
  <c r="K702" i="1"/>
  <c r="J702" i="1"/>
  <c r="I702" i="1"/>
  <c r="I701" i="1" s="1"/>
  <c r="H702" i="1"/>
  <c r="H701" i="1" s="1"/>
  <c r="G702" i="1"/>
  <c r="F702" i="1"/>
  <c r="K701" i="1"/>
  <c r="J701" i="1"/>
  <c r="G701" i="1"/>
  <c r="F701" i="1"/>
  <c r="K700" i="1"/>
  <c r="J700" i="1"/>
  <c r="I700" i="1"/>
  <c r="I699" i="1" s="1"/>
  <c r="H700" i="1"/>
  <c r="H699" i="1" s="1"/>
  <c r="G700" i="1"/>
  <c r="F700" i="1"/>
  <c r="K699" i="1"/>
  <c r="J699" i="1"/>
  <c r="G699" i="1"/>
  <c r="F699" i="1"/>
  <c r="K698" i="1"/>
  <c r="J698" i="1"/>
  <c r="I698" i="1"/>
  <c r="I697" i="1" s="1"/>
  <c r="I694" i="1" s="1"/>
  <c r="I693" i="1" s="1"/>
  <c r="H698" i="1"/>
  <c r="H697" i="1" s="1"/>
  <c r="G698" i="1"/>
  <c r="F698" i="1"/>
  <c r="K697" i="1"/>
  <c r="J697" i="1"/>
  <c r="G697" i="1"/>
  <c r="F697" i="1"/>
  <c r="K696" i="1"/>
  <c r="J696" i="1"/>
  <c r="I696" i="1"/>
  <c r="I695" i="1" s="1"/>
  <c r="H696" i="1"/>
  <c r="H695" i="1" s="1"/>
  <c r="H694" i="1" s="1"/>
  <c r="H693" i="1" s="1"/>
  <c r="G696" i="1"/>
  <c r="F696" i="1"/>
  <c r="K695" i="1"/>
  <c r="J695" i="1"/>
  <c r="J694" i="1" s="1"/>
  <c r="J693" i="1" s="1"/>
  <c r="G695" i="1"/>
  <c r="G694" i="1" s="1"/>
  <c r="F695" i="1"/>
  <c r="F694" i="1" s="1"/>
  <c r="K692" i="1"/>
  <c r="J692" i="1"/>
  <c r="I692" i="1"/>
  <c r="I691" i="1" s="1"/>
  <c r="H692" i="1"/>
  <c r="H691" i="1" s="1"/>
  <c r="G692" i="1"/>
  <c r="F692" i="1"/>
  <c r="K691" i="1"/>
  <c r="K688" i="1" s="1"/>
  <c r="J691" i="1"/>
  <c r="G691" i="1"/>
  <c r="F691" i="1"/>
  <c r="K690" i="1"/>
  <c r="J690" i="1"/>
  <c r="I690" i="1"/>
  <c r="I689" i="1" s="1"/>
  <c r="H690" i="1"/>
  <c r="H689" i="1" s="1"/>
  <c r="G690" i="1"/>
  <c r="F690" i="1"/>
  <c r="K689" i="1"/>
  <c r="J689" i="1"/>
  <c r="G689" i="1"/>
  <c r="F689" i="1"/>
  <c r="K687" i="1"/>
  <c r="K686" i="1" s="1"/>
  <c r="J687" i="1"/>
  <c r="J686" i="1" s="1"/>
  <c r="I687" i="1"/>
  <c r="H687" i="1"/>
  <c r="G687" i="1"/>
  <c r="G686" i="1" s="1"/>
  <c r="F687" i="1"/>
  <c r="F686" i="1" s="1"/>
  <c r="I686" i="1"/>
  <c r="H686" i="1"/>
  <c r="K685" i="1"/>
  <c r="K684" i="1" s="1"/>
  <c r="J685" i="1"/>
  <c r="J684" i="1" s="1"/>
  <c r="I685" i="1"/>
  <c r="H685" i="1"/>
  <c r="G685" i="1"/>
  <c r="G684" i="1" s="1"/>
  <c r="F685" i="1"/>
  <c r="F684" i="1" s="1"/>
  <c r="I684" i="1"/>
  <c r="H684" i="1"/>
  <c r="K683" i="1"/>
  <c r="K682" i="1" s="1"/>
  <c r="J683" i="1"/>
  <c r="J682" i="1" s="1"/>
  <c r="I683" i="1"/>
  <c r="H683" i="1"/>
  <c r="G683" i="1"/>
  <c r="G682" i="1" s="1"/>
  <c r="F683" i="1"/>
  <c r="F682" i="1" s="1"/>
  <c r="I682" i="1"/>
  <c r="H682" i="1"/>
  <c r="K681" i="1"/>
  <c r="K680" i="1" s="1"/>
  <c r="J681" i="1"/>
  <c r="J680" i="1" s="1"/>
  <c r="I681" i="1"/>
  <c r="H681" i="1"/>
  <c r="G681" i="1"/>
  <c r="G680" i="1" s="1"/>
  <c r="F681" i="1"/>
  <c r="F680" i="1" s="1"/>
  <c r="I680" i="1"/>
  <c r="H680" i="1"/>
  <c r="K679" i="1"/>
  <c r="K678" i="1" s="1"/>
  <c r="J679" i="1"/>
  <c r="J678" i="1" s="1"/>
  <c r="I679" i="1"/>
  <c r="H679" i="1"/>
  <c r="G679" i="1"/>
  <c r="G678" i="1" s="1"/>
  <c r="F679" i="1"/>
  <c r="F678" i="1" s="1"/>
  <c r="I678" i="1"/>
  <c r="H678" i="1"/>
  <c r="K677" i="1"/>
  <c r="K676" i="1" s="1"/>
  <c r="J677" i="1"/>
  <c r="J676" i="1" s="1"/>
  <c r="J675" i="1" s="1"/>
  <c r="I677" i="1"/>
  <c r="H677" i="1"/>
  <c r="G677" i="1"/>
  <c r="G676" i="1" s="1"/>
  <c r="F677" i="1"/>
  <c r="F676" i="1" s="1"/>
  <c r="F675" i="1" s="1"/>
  <c r="I676" i="1"/>
  <c r="I675" i="1" s="1"/>
  <c r="H676" i="1"/>
  <c r="H675" i="1" s="1"/>
  <c r="K675" i="1"/>
  <c r="G675" i="1"/>
  <c r="K670" i="1"/>
  <c r="J670" i="1"/>
  <c r="I670" i="1"/>
  <c r="I669" i="1" s="1"/>
  <c r="I668" i="1" s="1"/>
  <c r="I667" i="1" s="1"/>
  <c r="I666" i="1" s="1"/>
  <c r="H670" i="1"/>
  <c r="H669" i="1" s="1"/>
  <c r="G670" i="1"/>
  <c r="F670" i="1"/>
  <c r="K669" i="1"/>
  <c r="K668" i="1" s="1"/>
  <c r="K667" i="1" s="1"/>
  <c r="K666" i="1" s="1"/>
  <c r="J669" i="1"/>
  <c r="J668" i="1" s="1"/>
  <c r="J667" i="1" s="1"/>
  <c r="J666" i="1" s="1"/>
  <c r="G669" i="1"/>
  <c r="G668" i="1" s="1"/>
  <c r="G667" i="1" s="1"/>
  <c r="G666" i="1" s="1"/>
  <c r="F669" i="1"/>
  <c r="F668" i="1" s="1"/>
  <c r="F667" i="1" s="1"/>
  <c r="F666" i="1" s="1"/>
  <c r="H668" i="1"/>
  <c r="H667" i="1" s="1"/>
  <c r="H666" i="1" s="1"/>
  <c r="K665" i="1"/>
  <c r="J665" i="1"/>
  <c r="J664" i="1" s="1"/>
  <c r="I665" i="1"/>
  <c r="I664" i="1" s="1"/>
  <c r="H665" i="1"/>
  <c r="G665" i="1"/>
  <c r="F665" i="1"/>
  <c r="F664" i="1" s="1"/>
  <c r="F661" i="1" s="1"/>
  <c r="F660" i="1" s="1"/>
  <c r="K664" i="1"/>
  <c r="H664" i="1"/>
  <c r="G664" i="1"/>
  <c r="K663" i="1"/>
  <c r="K662" i="1" s="1"/>
  <c r="K661" i="1" s="1"/>
  <c r="K660" i="1" s="1"/>
  <c r="J663" i="1"/>
  <c r="J662" i="1" s="1"/>
  <c r="I663" i="1"/>
  <c r="H663" i="1"/>
  <c r="G663" i="1"/>
  <c r="G662" i="1" s="1"/>
  <c r="F663" i="1"/>
  <c r="F662" i="1" s="1"/>
  <c r="I662" i="1"/>
  <c r="H662" i="1"/>
  <c r="H661" i="1" s="1"/>
  <c r="H660" i="1" s="1"/>
  <c r="J661" i="1"/>
  <c r="J660" i="1" s="1"/>
  <c r="K659" i="1"/>
  <c r="J659" i="1"/>
  <c r="J658" i="1" s="1"/>
  <c r="I659" i="1"/>
  <c r="I658" i="1" s="1"/>
  <c r="H659" i="1"/>
  <c r="G659" i="1"/>
  <c r="F659" i="1"/>
  <c r="F658" i="1" s="1"/>
  <c r="K658" i="1"/>
  <c r="H658" i="1"/>
  <c r="G658" i="1"/>
  <c r="K657" i="1"/>
  <c r="J657" i="1"/>
  <c r="J656" i="1" s="1"/>
  <c r="I657" i="1"/>
  <c r="I656" i="1" s="1"/>
  <c r="H657" i="1"/>
  <c r="G657" i="1"/>
  <c r="F657" i="1"/>
  <c r="F656" i="1" s="1"/>
  <c r="K656" i="1"/>
  <c r="H656" i="1"/>
  <c r="G656" i="1"/>
  <c r="K655" i="1"/>
  <c r="J655" i="1"/>
  <c r="J654" i="1" s="1"/>
  <c r="I655" i="1"/>
  <c r="I654" i="1" s="1"/>
  <c r="H655" i="1"/>
  <c r="G655" i="1"/>
  <c r="F655" i="1"/>
  <c r="F654" i="1" s="1"/>
  <c r="K654" i="1"/>
  <c r="H654" i="1"/>
  <c r="G654" i="1"/>
  <c r="K653" i="1"/>
  <c r="J653" i="1"/>
  <c r="J652" i="1" s="1"/>
  <c r="I653" i="1"/>
  <c r="I652" i="1" s="1"/>
  <c r="H653" i="1"/>
  <c r="G653" i="1"/>
  <c r="F653" i="1"/>
  <c r="F652" i="1" s="1"/>
  <c r="F651" i="1" s="1"/>
  <c r="K652" i="1"/>
  <c r="K651" i="1" s="1"/>
  <c r="H652" i="1"/>
  <c r="G652" i="1"/>
  <c r="G651" i="1" s="1"/>
  <c r="J651" i="1"/>
  <c r="K650" i="1"/>
  <c r="K649" i="1" s="1"/>
  <c r="J650" i="1"/>
  <c r="I650" i="1"/>
  <c r="H650" i="1"/>
  <c r="H649" i="1" s="1"/>
  <c r="G650" i="1"/>
  <c r="G649" i="1" s="1"/>
  <c r="F650" i="1"/>
  <c r="J649" i="1"/>
  <c r="I649" i="1"/>
  <c r="F649" i="1"/>
  <c r="K648" i="1"/>
  <c r="K647" i="1" s="1"/>
  <c r="J648" i="1"/>
  <c r="I648" i="1"/>
  <c r="H648" i="1"/>
  <c r="H647" i="1" s="1"/>
  <c r="G648" i="1"/>
  <c r="G647" i="1" s="1"/>
  <c r="F648" i="1"/>
  <c r="J647" i="1"/>
  <c r="I647" i="1"/>
  <c r="F647" i="1"/>
  <c r="K646" i="1"/>
  <c r="K645" i="1" s="1"/>
  <c r="J646" i="1"/>
  <c r="I646" i="1"/>
  <c r="H646" i="1"/>
  <c r="H645" i="1" s="1"/>
  <c r="G646" i="1"/>
  <c r="G645" i="1" s="1"/>
  <c r="F646" i="1"/>
  <c r="J645" i="1"/>
  <c r="I645" i="1"/>
  <c r="F645" i="1"/>
  <c r="K644" i="1"/>
  <c r="K643" i="1" s="1"/>
  <c r="J644" i="1"/>
  <c r="I644" i="1"/>
  <c r="H644" i="1"/>
  <c r="H643" i="1" s="1"/>
  <c r="G644" i="1"/>
  <c r="G643" i="1" s="1"/>
  <c r="F644" i="1"/>
  <c r="J643" i="1"/>
  <c r="I643" i="1"/>
  <c r="F643" i="1"/>
  <c r="K642" i="1"/>
  <c r="K641" i="1" s="1"/>
  <c r="J642" i="1"/>
  <c r="I642" i="1"/>
  <c r="H642" i="1"/>
  <c r="H641" i="1" s="1"/>
  <c r="G642" i="1"/>
  <c r="G641" i="1" s="1"/>
  <c r="F642" i="1"/>
  <c r="J641" i="1"/>
  <c r="I641" i="1"/>
  <c r="F641" i="1"/>
  <c r="K640" i="1"/>
  <c r="K639" i="1" s="1"/>
  <c r="J640" i="1"/>
  <c r="I640" i="1"/>
  <c r="H640" i="1"/>
  <c r="H639" i="1" s="1"/>
  <c r="G640" i="1"/>
  <c r="G639" i="1" s="1"/>
  <c r="F640" i="1"/>
  <c r="J639" i="1"/>
  <c r="I639" i="1"/>
  <c r="F639" i="1"/>
  <c r="K638" i="1"/>
  <c r="K637" i="1" s="1"/>
  <c r="J638" i="1"/>
  <c r="I638" i="1"/>
  <c r="H638" i="1"/>
  <c r="H637" i="1" s="1"/>
  <c r="G638" i="1"/>
  <c r="G637" i="1" s="1"/>
  <c r="F638" i="1"/>
  <c r="J637" i="1"/>
  <c r="I637" i="1"/>
  <c r="F637" i="1"/>
  <c r="K632" i="1"/>
  <c r="K631" i="1" s="1"/>
  <c r="J632" i="1"/>
  <c r="I632" i="1"/>
  <c r="H632" i="1"/>
  <c r="H631" i="1" s="1"/>
  <c r="G632" i="1"/>
  <c r="G631" i="1" s="1"/>
  <c r="F632" i="1"/>
  <c r="J631" i="1"/>
  <c r="I631" i="1"/>
  <c r="F631" i="1"/>
  <c r="K630" i="1"/>
  <c r="K629" i="1" s="1"/>
  <c r="J630" i="1"/>
  <c r="I630" i="1"/>
  <c r="H630" i="1"/>
  <c r="H629" i="1" s="1"/>
  <c r="G630" i="1"/>
  <c r="G629" i="1" s="1"/>
  <c r="F630" i="1"/>
  <c r="J629" i="1"/>
  <c r="I629" i="1"/>
  <c r="F629" i="1"/>
  <c r="K628" i="1"/>
  <c r="J628" i="1"/>
  <c r="I628" i="1"/>
  <c r="H628" i="1"/>
  <c r="H626" i="1" s="1"/>
  <c r="G628" i="1"/>
  <c r="F628" i="1"/>
  <c r="K627" i="1"/>
  <c r="J627" i="1"/>
  <c r="J626" i="1" s="1"/>
  <c r="I627" i="1"/>
  <c r="I626" i="1" s="1"/>
  <c r="H627" i="1"/>
  <c r="G627" i="1"/>
  <c r="F627" i="1"/>
  <c r="F626" i="1" s="1"/>
  <c r="K626" i="1"/>
  <c r="G626" i="1"/>
  <c r="K625" i="1"/>
  <c r="J625" i="1"/>
  <c r="J624" i="1" s="1"/>
  <c r="J619" i="1" s="1"/>
  <c r="J618" i="1" s="1"/>
  <c r="J617" i="1" s="1"/>
  <c r="I625" i="1"/>
  <c r="I624" i="1" s="1"/>
  <c r="H625" i="1"/>
  <c r="G625" i="1"/>
  <c r="F625" i="1"/>
  <c r="F624" i="1" s="1"/>
  <c r="K624" i="1"/>
  <c r="H624" i="1"/>
  <c r="G624" i="1"/>
  <c r="K623" i="1"/>
  <c r="J623" i="1"/>
  <c r="J622" i="1" s="1"/>
  <c r="I623" i="1"/>
  <c r="I622" i="1" s="1"/>
  <c r="H623" i="1"/>
  <c r="G623" i="1"/>
  <c r="F623" i="1"/>
  <c r="F622" i="1" s="1"/>
  <c r="K622" i="1"/>
  <c r="H622" i="1"/>
  <c r="G622" i="1"/>
  <c r="K621" i="1"/>
  <c r="J621" i="1"/>
  <c r="J620" i="1" s="1"/>
  <c r="I621" i="1"/>
  <c r="I620" i="1" s="1"/>
  <c r="I619" i="1" s="1"/>
  <c r="I618" i="1" s="1"/>
  <c r="I617" i="1" s="1"/>
  <c r="H621" i="1"/>
  <c r="G621" i="1"/>
  <c r="F621" i="1"/>
  <c r="F620" i="1" s="1"/>
  <c r="K620" i="1"/>
  <c r="H620" i="1"/>
  <c r="G620" i="1"/>
  <c r="F619" i="1"/>
  <c r="F618" i="1" s="1"/>
  <c r="F617" i="1" s="1"/>
  <c r="K616" i="1"/>
  <c r="J616" i="1"/>
  <c r="I616" i="1"/>
  <c r="H616" i="1"/>
  <c r="G616" i="1"/>
  <c r="F616" i="1"/>
  <c r="K615" i="1"/>
  <c r="J615" i="1"/>
  <c r="J614" i="1" s="1"/>
  <c r="I615" i="1"/>
  <c r="H615" i="1"/>
  <c r="G615" i="1"/>
  <c r="F615" i="1"/>
  <c r="F614" i="1" s="1"/>
  <c r="K614" i="1"/>
  <c r="I614" i="1"/>
  <c r="H614" i="1"/>
  <c r="H613" i="1" s="1"/>
  <c r="H612" i="1" s="1"/>
  <c r="G614" i="1"/>
  <c r="K613" i="1"/>
  <c r="K612" i="1" s="1"/>
  <c r="K606" i="1" s="1"/>
  <c r="J613" i="1"/>
  <c r="J612" i="1" s="1"/>
  <c r="I613" i="1"/>
  <c r="G613" i="1"/>
  <c r="F613" i="1"/>
  <c r="F612" i="1" s="1"/>
  <c r="I612" i="1"/>
  <c r="G612" i="1"/>
  <c r="K611" i="1"/>
  <c r="J611" i="1"/>
  <c r="I611" i="1"/>
  <c r="H611" i="1"/>
  <c r="G611" i="1"/>
  <c r="F611" i="1"/>
  <c r="K610" i="1"/>
  <c r="J610" i="1"/>
  <c r="I610" i="1"/>
  <c r="H610" i="1"/>
  <c r="H609" i="1" s="1"/>
  <c r="G610" i="1"/>
  <c r="F610" i="1"/>
  <c r="K609" i="1"/>
  <c r="J609" i="1"/>
  <c r="J608" i="1" s="1"/>
  <c r="J607" i="1" s="1"/>
  <c r="J606" i="1" s="1"/>
  <c r="J605" i="1" s="1"/>
  <c r="I609" i="1"/>
  <c r="G609" i="1"/>
  <c r="F609" i="1"/>
  <c r="F608" i="1" s="1"/>
  <c r="F607" i="1" s="1"/>
  <c r="F606" i="1" s="1"/>
  <c r="F605" i="1" s="1"/>
  <c r="K608" i="1"/>
  <c r="I608" i="1"/>
  <c r="H608" i="1"/>
  <c r="H607" i="1" s="1"/>
  <c r="G608" i="1"/>
  <c r="K607" i="1"/>
  <c r="I607" i="1"/>
  <c r="G607" i="1"/>
  <c r="I606" i="1"/>
  <c r="G606" i="1"/>
  <c r="K604" i="1"/>
  <c r="K603" i="1" s="1"/>
  <c r="J604" i="1"/>
  <c r="I604" i="1"/>
  <c r="H604" i="1"/>
  <c r="H603" i="1" s="1"/>
  <c r="G604" i="1"/>
  <c r="G603" i="1" s="1"/>
  <c r="F604" i="1"/>
  <c r="J603" i="1"/>
  <c r="I603" i="1"/>
  <c r="F603" i="1"/>
  <c r="K602" i="1"/>
  <c r="K601" i="1" s="1"/>
  <c r="J602" i="1"/>
  <c r="I602" i="1"/>
  <c r="H602" i="1"/>
  <c r="H601" i="1" s="1"/>
  <c r="G602" i="1"/>
  <c r="F602" i="1"/>
  <c r="J601" i="1"/>
  <c r="J600" i="1" s="1"/>
  <c r="I601" i="1"/>
  <c r="I600" i="1" s="1"/>
  <c r="I590" i="1" s="1"/>
  <c r="I589" i="1" s="1"/>
  <c r="I578" i="1" s="1"/>
  <c r="G601" i="1"/>
  <c r="F601" i="1"/>
  <c r="K599" i="1"/>
  <c r="J599" i="1"/>
  <c r="J598" i="1" s="1"/>
  <c r="I599" i="1"/>
  <c r="H599" i="1"/>
  <c r="G599" i="1"/>
  <c r="F599" i="1"/>
  <c r="F598" i="1" s="1"/>
  <c r="K598" i="1"/>
  <c r="I598" i="1"/>
  <c r="H598" i="1"/>
  <c r="G598" i="1"/>
  <c r="K597" i="1"/>
  <c r="K596" i="1" s="1"/>
  <c r="J597" i="1"/>
  <c r="J596" i="1" s="1"/>
  <c r="I597" i="1"/>
  <c r="H597" i="1"/>
  <c r="G597" i="1"/>
  <c r="G596" i="1" s="1"/>
  <c r="G591" i="1" s="1"/>
  <c r="F597" i="1"/>
  <c r="F596" i="1" s="1"/>
  <c r="I596" i="1"/>
  <c r="H596" i="1"/>
  <c r="K595" i="1"/>
  <c r="K594" i="1" s="1"/>
  <c r="K591" i="1" s="1"/>
  <c r="J595" i="1"/>
  <c r="J594" i="1" s="1"/>
  <c r="I595" i="1"/>
  <c r="H595" i="1"/>
  <c r="G595" i="1"/>
  <c r="F595" i="1"/>
  <c r="F594" i="1" s="1"/>
  <c r="I594" i="1"/>
  <c r="H594" i="1"/>
  <c r="G594" i="1"/>
  <c r="K593" i="1"/>
  <c r="J593" i="1"/>
  <c r="J592" i="1" s="1"/>
  <c r="J591" i="1" s="1"/>
  <c r="I593" i="1"/>
  <c r="H593" i="1"/>
  <c r="G593" i="1"/>
  <c r="F593" i="1"/>
  <c r="F592" i="1" s="1"/>
  <c r="K592" i="1"/>
  <c r="I592" i="1"/>
  <c r="H592" i="1"/>
  <c r="H591" i="1" s="1"/>
  <c r="G592" i="1"/>
  <c r="I591" i="1"/>
  <c r="F591" i="1"/>
  <c r="K588" i="1"/>
  <c r="J588" i="1"/>
  <c r="I588" i="1"/>
  <c r="H588" i="1"/>
  <c r="H587" i="1" s="1"/>
  <c r="G588" i="1"/>
  <c r="F588" i="1"/>
  <c r="K587" i="1"/>
  <c r="J587" i="1"/>
  <c r="J586" i="1" s="1"/>
  <c r="I587" i="1"/>
  <c r="G587" i="1"/>
  <c r="F587" i="1"/>
  <c r="F586" i="1" s="1"/>
  <c r="K586" i="1"/>
  <c r="I586" i="1"/>
  <c r="H586" i="1"/>
  <c r="G586" i="1"/>
  <c r="K585" i="1"/>
  <c r="J585" i="1"/>
  <c r="J584" i="1" s="1"/>
  <c r="I585" i="1"/>
  <c r="H585" i="1"/>
  <c r="G585" i="1"/>
  <c r="G584" i="1" s="1"/>
  <c r="G581" i="1" s="1"/>
  <c r="G580" i="1" s="1"/>
  <c r="G579" i="1" s="1"/>
  <c r="F585" i="1"/>
  <c r="F584" i="1" s="1"/>
  <c r="K584" i="1"/>
  <c r="I584" i="1"/>
  <c r="H584" i="1"/>
  <c r="K583" i="1"/>
  <c r="J583" i="1"/>
  <c r="J582" i="1" s="1"/>
  <c r="J581" i="1" s="1"/>
  <c r="J580" i="1" s="1"/>
  <c r="J579" i="1" s="1"/>
  <c r="I583" i="1"/>
  <c r="H583" i="1"/>
  <c r="G583" i="1"/>
  <c r="F583" i="1"/>
  <c r="F582" i="1" s="1"/>
  <c r="K582" i="1"/>
  <c r="I582" i="1"/>
  <c r="H582" i="1"/>
  <c r="G582" i="1"/>
  <c r="K581" i="1"/>
  <c r="I581" i="1"/>
  <c r="F581" i="1"/>
  <c r="F580" i="1" s="1"/>
  <c r="F579" i="1" s="1"/>
  <c r="K580" i="1"/>
  <c r="K579" i="1" s="1"/>
  <c r="I580" i="1"/>
  <c r="I579" i="1"/>
  <c r="K577" i="1"/>
  <c r="J577" i="1"/>
  <c r="J576" i="1" s="1"/>
  <c r="I577" i="1"/>
  <c r="H577" i="1"/>
  <c r="G577" i="1"/>
  <c r="F577" i="1"/>
  <c r="F576" i="1" s="1"/>
  <c r="K576" i="1"/>
  <c r="I576" i="1"/>
  <c r="H576" i="1"/>
  <c r="G576" i="1"/>
  <c r="K575" i="1"/>
  <c r="J575" i="1"/>
  <c r="J574" i="1" s="1"/>
  <c r="I575" i="1"/>
  <c r="H575" i="1"/>
  <c r="G575" i="1"/>
  <c r="F575" i="1"/>
  <c r="F574" i="1" s="1"/>
  <c r="K574" i="1"/>
  <c r="I574" i="1"/>
  <c r="H574" i="1"/>
  <c r="G574" i="1"/>
  <c r="K573" i="1"/>
  <c r="J573" i="1"/>
  <c r="J572" i="1" s="1"/>
  <c r="I573" i="1"/>
  <c r="H573" i="1"/>
  <c r="G573" i="1"/>
  <c r="F573" i="1"/>
  <c r="F572" i="1" s="1"/>
  <c r="F571" i="1" s="1"/>
  <c r="F570" i="1" s="1"/>
  <c r="K572" i="1"/>
  <c r="I572" i="1"/>
  <c r="H572" i="1"/>
  <c r="H571" i="1" s="1"/>
  <c r="H570" i="1" s="1"/>
  <c r="G572" i="1"/>
  <c r="K571" i="1"/>
  <c r="J571" i="1"/>
  <c r="J570" i="1" s="1"/>
  <c r="I571" i="1"/>
  <c r="G571" i="1"/>
  <c r="K570" i="1"/>
  <c r="I570" i="1"/>
  <c r="G570" i="1"/>
  <c r="K569" i="1"/>
  <c r="J569" i="1"/>
  <c r="J568" i="1" s="1"/>
  <c r="I569" i="1"/>
  <c r="H569" i="1"/>
  <c r="G569" i="1"/>
  <c r="F569" i="1"/>
  <c r="F568" i="1" s="1"/>
  <c r="K568" i="1"/>
  <c r="I568" i="1"/>
  <c r="H568" i="1"/>
  <c r="H565" i="1" s="1"/>
  <c r="G568" i="1"/>
  <c r="K567" i="1"/>
  <c r="J567" i="1"/>
  <c r="J566" i="1" s="1"/>
  <c r="I567" i="1"/>
  <c r="H567" i="1"/>
  <c r="G567" i="1"/>
  <c r="F567" i="1"/>
  <c r="F566" i="1" s="1"/>
  <c r="K566" i="1"/>
  <c r="I566" i="1"/>
  <c r="H566" i="1"/>
  <c r="G566" i="1"/>
  <c r="K565" i="1"/>
  <c r="J565" i="1"/>
  <c r="I565" i="1"/>
  <c r="G565" i="1"/>
  <c r="F565" i="1"/>
  <c r="K564" i="1"/>
  <c r="K563" i="1" s="1"/>
  <c r="J564" i="1"/>
  <c r="I564" i="1"/>
  <c r="H564" i="1"/>
  <c r="H563" i="1" s="1"/>
  <c r="G564" i="1"/>
  <c r="G563" i="1" s="1"/>
  <c r="F564" i="1"/>
  <c r="J563" i="1"/>
  <c r="I563" i="1"/>
  <c r="F563" i="1"/>
  <c r="K562" i="1"/>
  <c r="K561" i="1" s="1"/>
  <c r="J562" i="1"/>
  <c r="I562" i="1"/>
  <c r="H562" i="1"/>
  <c r="H561" i="1" s="1"/>
  <c r="G562" i="1"/>
  <c r="G561" i="1" s="1"/>
  <c r="F562" i="1"/>
  <c r="J561" i="1"/>
  <c r="I561" i="1"/>
  <c r="F561" i="1"/>
  <c r="K560" i="1"/>
  <c r="J560" i="1"/>
  <c r="I560" i="1"/>
  <c r="H560" i="1"/>
  <c r="H559" i="1" s="1"/>
  <c r="G560" i="1"/>
  <c r="F560" i="1"/>
  <c r="K559" i="1"/>
  <c r="J559" i="1"/>
  <c r="I559" i="1"/>
  <c r="G559" i="1"/>
  <c r="F559" i="1"/>
  <c r="K558" i="1"/>
  <c r="K557" i="1" s="1"/>
  <c r="J558" i="1"/>
  <c r="I558" i="1"/>
  <c r="H558" i="1"/>
  <c r="H557" i="1" s="1"/>
  <c r="G558" i="1"/>
  <c r="F558" i="1"/>
  <c r="J557" i="1"/>
  <c r="I557" i="1"/>
  <c r="G557" i="1"/>
  <c r="F557" i="1"/>
  <c r="K556" i="1"/>
  <c r="K555" i="1" s="1"/>
  <c r="J556" i="1"/>
  <c r="I556" i="1"/>
  <c r="H556" i="1"/>
  <c r="H555" i="1" s="1"/>
  <c r="G556" i="1"/>
  <c r="G555" i="1" s="1"/>
  <c r="G554" i="1" s="1"/>
  <c r="F556" i="1"/>
  <c r="J555" i="1"/>
  <c r="I555" i="1"/>
  <c r="I554" i="1" s="1"/>
  <c r="I538" i="1" s="1"/>
  <c r="I537" i="1" s="1"/>
  <c r="I536" i="1" s="1"/>
  <c r="F555" i="1"/>
  <c r="K553" i="1"/>
  <c r="J553" i="1"/>
  <c r="J552" i="1" s="1"/>
  <c r="I553" i="1"/>
  <c r="H553" i="1"/>
  <c r="G553" i="1"/>
  <c r="G552" i="1" s="1"/>
  <c r="F553" i="1"/>
  <c r="F552" i="1" s="1"/>
  <c r="K552" i="1"/>
  <c r="I552" i="1"/>
  <c r="H552" i="1"/>
  <c r="K551" i="1"/>
  <c r="K550" i="1" s="1"/>
  <c r="J551" i="1"/>
  <c r="J550" i="1" s="1"/>
  <c r="I551" i="1"/>
  <c r="H551" i="1"/>
  <c r="G551" i="1"/>
  <c r="F551" i="1"/>
  <c r="F550" i="1" s="1"/>
  <c r="I550" i="1"/>
  <c r="H550" i="1"/>
  <c r="G550" i="1"/>
  <c r="K549" i="1"/>
  <c r="J549" i="1"/>
  <c r="J548" i="1" s="1"/>
  <c r="I549" i="1"/>
  <c r="H549" i="1"/>
  <c r="G549" i="1"/>
  <c r="F549" i="1"/>
  <c r="F548" i="1" s="1"/>
  <c r="K548" i="1"/>
  <c r="I548" i="1"/>
  <c r="H548" i="1"/>
  <c r="G548" i="1"/>
  <c r="K547" i="1"/>
  <c r="J547" i="1"/>
  <c r="J546" i="1" s="1"/>
  <c r="I547" i="1"/>
  <c r="H547" i="1"/>
  <c r="G547" i="1"/>
  <c r="F547" i="1"/>
  <c r="F546" i="1" s="1"/>
  <c r="K546" i="1"/>
  <c r="I546" i="1"/>
  <c r="H546" i="1"/>
  <c r="G546" i="1"/>
  <c r="K545" i="1"/>
  <c r="J545" i="1"/>
  <c r="J544" i="1" s="1"/>
  <c r="I545" i="1"/>
  <c r="H545" i="1"/>
  <c r="G545" i="1"/>
  <c r="F545" i="1"/>
  <c r="F544" i="1" s="1"/>
  <c r="K544" i="1"/>
  <c r="I544" i="1"/>
  <c r="H544" i="1"/>
  <c r="G544" i="1"/>
  <c r="K543" i="1"/>
  <c r="J543" i="1"/>
  <c r="J542" i="1" s="1"/>
  <c r="I543" i="1"/>
  <c r="H543" i="1"/>
  <c r="G543" i="1"/>
  <c r="F543" i="1"/>
  <c r="F542" i="1" s="1"/>
  <c r="F539" i="1" s="1"/>
  <c r="K542" i="1"/>
  <c r="I542" i="1"/>
  <c r="H542" i="1"/>
  <c r="G542" i="1"/>
  <c r="K541" i="1"/>
  <c r="J541" i="1"/>
  <c r="J540" i="1" s="1"/>
  <c r="I541" i="1"/>
  <c r="H541" i="1"/>
  <c r="G541" i="1"/>
  <c r="F541" i="1"/>
  <c r="F540" i="1" s="1"/>
  <c r="K540" i="1"/>
  <c r="I540" i="1"/>
  <c r="H540" i="1"/>
  <c r="G540" i="1"/>
  <c r="I539" i="1"/>
  <c r="K535" i="1"/>
  <c r="J535" i="1"/>
  <c r="J534" i="1" s="1"/>
  <c r="J533" i="1" s="1"/>
  <c r="J532" i="1" s="1"/>
  <c r="I535" i="1"/>
  <c r="H535" i="1"/>
  <c r="G535" i="1"/>
  <c r="K534" i="1"/>
  <c r="K533" i="1" s="1"/>
  <c r="I534" i="1"/>
  <c r="H534" i="1"/>
  <c r="G534" i="1"/>
  <c r="G533" i="1" s="1"/>
  <c r="F534" i="1"/>
  <c r="F533" i="1" s="1"/>
  <c r="F532" i="1" s="1"/>
  <c r="I533" i="1"/>
  <c r="I532" i="1" s="1"/>
  <c r="H533" i="1"/>
  <c r="K532" i="1"/>
  <c r="H532" i="1"/>
  <c r="G532" i="1"/>
  <c r="K531" i="1"/>
  <c r="J531" i="1"/>
  <c r="I531" i="1"/>
  <c r="I530" i="1" s="1"/>
  <c r="H531" i="1"/>
  <c r="G531" i="1"/>
  <c r="F531" i="1"/>
  <c r="F530" i="1" s="1"/>
  <c r="F529" i="1" s="1"/>
  <c r="K530" i="1"/>
  <c r="K529" i="1" s="1"/>
  <c r="J530" i="1"/>
  <c r="H530" i="1"/>
  <c r="G530" i="1"/>
  <c r="G529" i="1" s="1"/>
  <c r="J529" i="1"/>
  <c r="I529" i="1"/>
  <c r="H529" i="1"/>
  <c r="K528" i="1"/>
  <c r="K527" i="1" s="1"/>
  <c r="J528" i="1"/>
  <c r="I528" i="1"/>
  <c r="H528" i="1"/>
  <c r="G528" i="1"/>
  <c r="G527" i="1" s="1"/>
  <c r="G526" i="1" s="1"/>
  <c r="F528" i="1"/>
  <c r="J527" i="1"/>
  <c r="I527" i="1"/>
  <c r="I526" i="1" s="1"/>
  <c r="H527" i="1"/>
  <c r="F527" i="1"/>
  <c r="K526" i="1"/>
  <c r="J526" i="1"/>
  <c r="H526" i="1"/>
  <c r="F526" i="1"/>
  <c r="K525" i="1"/>
  <c r="J525" i="1"/>
  <c r="I525" i="1"/>
  <c r="I524" i="1" s="1"/>
  <c r="H525" i="1"/>
  <c r="G525" i="1"/>
  <c r="F525" i="1"/>
  <c r="K524" i="1"/>
  <c r="J524" i="1"/>
  <c r="H524" i="1"/>
  <c r="G524" i="1"/>
  <c r="F524" i="1"/>
  <c r="K523" i="1"/>
  <c r="J523" i="1"/>
  <c r="I523" i="1"/>
  <c r="I522" i="1" s="1"/>
  <c r="H523" i="1"/>
  <c r="G523" i="1"/>
  <c r="F523" i="1"/>
  <c r="K522" i="1"/>
  <c r="J522" i="1"/>
  <c r="H522" i="1"/>
  <c r="G522" i="1"/>
  <c r="F522" i="1"/>
  <c r="K521" i="1"/>
  <c r="J521" i="1"/>
  <c r="J520" i="1" s="1"/>
  <c r="I521" i="1"/>
  <c r="I520" i="1" s="1"/>
  <c r="H521" i="1"/>
  <c r="G521" i="1"/>
  <c r="F521" i="1"/>
  <c r="F520" i="1" s="1"/>
  <c r="K520" i="1"/>
  <c r="H520" i="1"/>
  <c r="G520" i="1"/>
  <c r="K519" i="1"/>
  <c r="J519" i="1"/>
  <c r="I519" i="1"/>
  <c r="I518" i="1" s="1"/>
  <c r="H519" i="1"/>
  <c r="G519" i="1"/>
  <c r="F519" i="1"/>
  <c r="K518" i="1"/>
  <c r="J518" i="1"/>
  <c r="H518" i="1"/>
  <c r="G518" i="1"/>
  <c r="F518" i="1"/>
  <c r="K517" i="1"/>
  <c r="J517" i="1"/>
  <c r="I517" i="1"/>
  <c r="I516" i="1" s="1"/>
  <c r="I515" i="1" s="1"/>
  <c r="I514" i="1" s="1"/>
  <c r="I513" i="1" s="1"/>
  <c r="H517" i="1"/>
  <c r="G517" i="1"/>
  <c r="F517" i="1"/>
  <c r="F516" i="1" s="1"/>
  <c r="K516" i="1"/>
  <c r="K515" i="1" s="1"/>
  <c r="K514" i="1" s="1"/>
  <c r="K513" i="1" s="1"/>
  <c r="J516" i="1"/>
  <c r="H516" i="1"/>
  <c r="H515" i="1" s="1"/>
  <c r="G516" i="1"/>
  <c r="G515" i="1" s="1"/>
  <c r="J515" i="1"/>
  <c r="J514" i="1" s="1"/>
  <c r="J513" i="1" s="1"/>
  <c r="F515" i="1"/>
  <c r="F514" i="1" s="1"/>
  <c r="F513" i="1" s="1"/>
  <c r="H514" i="1"/>
  <c r="H513" i="1" s="1"/>
  <c r="K512" i="1"/>
  <c r="K511" i="1" s="1"/>
  <c r="J512" i="1"/>
  <c r="I512" i="1"/>
  <c r="H512" i="1"/>
  <c r="H511" i="1" s="1"/>
  <c r="G512" i="1"/>
  <c r="G511" i="1" s="1"/>
  <c r="F512" i="1"/>
  <c r="J511" i="1"/>
  <c r="I511" i="1"/>
  <c r="F511" i="1"/>
  <c r="K510" i="1"/>
  <c r="K509" i="1" s="1"/>
  <c r="J510" i="1"/>
  <c r="I510" i="1"/>
  <c r="H510" i="1"/>
  <c r="H509" i="1" s="1"/>
  <c r="H508" i="1" s="1"/>
  <c r="H507" i="1" s="1"/>
  <c r="H506" i="1" s="1"/>
  <c r="G510" i="1"/>
  <c r="G509" i="1" s="1"/>
  <c r="F510" i="1"/>
  <c r="J509" i="1"/>
  <c r="J508" i="1" s="1"/>
  <c r="I509" i="1"/>
  <c r="I508" i="1" s="1"/>
  <c r="I507" i="1" s="1"/>
  <c r="I506" i="1" s="1"/>
  <c r="F509" i="1"/>
  <c r="J507" i="1"/>
  <c r="J506" i="1" s="1"/>
  <c r="K503" i="1"/>
  <c r="J503" i="1"/>
  <c r="J502" i="1" s="1"/>
  <c r="I503" i="1"/>
  <c r="I502" i="1" s="1"/>
  <c r="I501" i="1" s="1"/>
  <c r="I500" i="1" s="1"/>
  <c r="I499" i="1" s="1"/>
  <c r="I498" i="1" s="1"/>
  <c r="I497" i="1" s="1"/>
  <c r="H503" i="1"/>
  <c r="G503" i="1"/>
  <c r="F503" i="1"/>
  <c r="F502" i="1" s="1"/>
  <c r="K502" i="1"/>
  <c r="K501" i="1" s="1"/>
  <c r="K500" i="1" s="1"/>
  <c r="K499" i="1" s="1"/>
  <c r="K498" i="1" s="1"/>
  <c r="K497" i="1" s="1"/>
  <c r="H502" i="1"/>
  <c r="H501" i="1" s="1"/>
  <c r="H500" i="1" s="1"/>
  <c r="H499" i="1" s="1"/>
  <c r="H498" i="1" s="1"/>
  <c r="H497" i="1" s="1"/>
  <c r="G502" i="1"/>
  <c r="G501" i="1" s="1"/>
  <c r="G500" i="1" s="1"/>
  <c r="G499" i="1" s="1"/>
  <c r="G498" i="1" s="1"/>
  <c r="G497" i="1" s="1"/>
  <c r="J501" i="1"/>
  <c r="J500" i="1" s="1"/>
  <c r="F501" i="1"/>
  <c r="F500" i="1" s="1"/>
  <c r="F499" i="1" s="1"/>
  <c r="F498" i="1" s="1"/>
  <c r="F497" i="1" s="1"/>
  <c r="J499" i="1"/>
  <c r="J498" i="1" s="1"/>
  <c r="J497" i="1"/>
  <c r="K496" i="1"/>
  <c r="J496" i="1"/>
  <c r="I496" i="1"/>
  <c r="H496" i="1"/>
  <c r="G496" i="1"/>
  <c r="F496" i="1"/>
  <c r="K495" i="1"/>
  <c r="J495" i="1"/>
  <c r="I495" i="1"/>
  <c r="H495" i="1"/>
  <c r="G495" i="1"/>
  <c r="F495" i="1"/>
  <c r="F493" i="1" s="1"/>
  <c r="K494" i="1"/>
  <c r="K493" i="1" s="1"/>
  <c r="J494" i="1"/>
  <c r="I494" i="1"/>
  <c r="H494" i="1"/>
  <c r="H493" i="1" s="1"/>
  <c r="G494" i="1"/>
  <c r="G493" i="1" s="1"/>
  <c r="F494" i="1"/>
  <c r="J493" i="1"/>
  <c r="I493" i="1"/>
  <c r="K492" i="1"/>
  <c r="K491" i="1" s="1"/>
  <c r="J492" i="1"/>
  <c r="I492" i="1"/>
  <c r="H492" i="1"/>
  <c r="H491" i="1" s="1"/>
  <c r="G492" i="1"/>
  <c r="G491" i="1" s="1"/>
  <c r="F492" i="1"/>
  <c r="J491" i="1"/>
  <c r="I491" i="1"/>
  <c r="F491" i="1"/>
  <c r="K490" i="1"/>
  <c r="K489" i="1" s="1"/>
  <c r="J490" i="1"/>
  <c r="I490" i="1"/>
  <c r="H490" i="1"/>
  <c r="H489" i="1" s="1"/>
  <c r="H488" i="1" s="1"/>
  <c r="H487" i="1" s="1"/>
  <c r="H486" i="1" s="1"/>
  <c r="G490" i="1"/>
  <c r="G489" i="1" s="1"/>
  <c r="F490" i="1"/>
  <c r="J489" i="1"/>
  <c r="I489" i="1"/>
  <c r="F489" i="1"/>
  <c r="K485" i="1"/>
  <c r="J485" i="1"/>
  <c r="J484" i="1" s="1"/>
  <c r="I485" i="1"/>
  <c r="I484" i="1" s="1"/>
  <c r="H485" i="1"/>
  <c r="G485" i="1"/>
  <c r="F485" i="1"/>
  <c r="F484" i="1" s="1"/>
  <c r="K484" i="1"/>
  <c r="H484" i="1"/>
  <c r="G484" i="1"/>
  <c r="K483" i="1"/>
  <c r="J483" i="1"/>
  <c r="J482" i="1" s="1"/>
  <c r="I483" i="1"/>
  <c r="I482" i="1" s="1"/>
  <c r="I481" i="1" s="1"/>
  <c r="H483" i="1"/>
  <c r="G483" i="1"/>
  <c r="F483" i="1"/>
  <c r="F482" i="1" s="1"/>
  <c r="K482" i="1"/>
  <c r="K481" i="1" s="1"/>
  <c r="H482" i="1"/>
  <c r="G482" i="1"/>
  <c r="G481" i="1" s="1"/>
  <c r="J481" i="1"/>
  <c r="F481" i="1"/>
  <c r="K480" i="1"/>
  <c r="K479" i="1" s="1"/>
  <c r="J480" i="1"/>
  <c r="I480" i="1"/>
  <c r="H480" i="1"/>
  <c r="H479" i="1" s="1"/>
  <c r="H476" i="1" s="1"/>
  <c r="G480" i="1"/>
  <c r="G479" i="1" s="1"/>
  <c r="F480" i="1"/>
  <c r="J479" i="1"/>
  <c r="I479" i="1"/>
  <c r="F479" i="1"/>
  <c r="K478" i="1"/>
  <c r="K477" i="1" s="1"/>
  <c r="J478" i="1"/>
  <c r="I478" i="1"/>
  <c r="H478" i="1"/>
  <c r="H477" i="1" s="1"/>
  <c r="G478" i="1"/>
  <c r="G477" i="1" s="1"/>
  <c r="F478" i="1"/>
  <c r="J477" i="1"/>
  <c r="J476" i="1" s="1"/>
  <c r="J475" i="1" s="1"/>
  <c r="J890" i="1" s="1"/>
  <c r="I477" i="1"/>
  <c r="I476" i="1" s="1"/>
  <c r="F477" i="1"/>
  <c r="K474" i="1"/>
  <c r="K473" i="1" s="1"/>
  <c r="J474" i="1"/>
  <c r="I474" i="1"/>
  <c r="H474" i="1"/>
  <c r="H473" i="1" s="1"/>
  <c r="G474" i="1"/>
  <c r="G473" i="1" s="1"/>
  <c r="F474" i="1"/>
  <c r="J473" i="1"/>
  <c r="I473" i="1"/>
  <c r="F473" i="1"/>
  <c r="K472" i="1"/>
  <c r="K471" i="1" s="1"/>
  <c r="J472" i="1"/>
  <c r="I472" i="1"/>
  <c r="H472" i="1"/>
  <c r="H471" i="1" s="1"/>
  <c r="G472" i="1"/>
  <c r="G471" i="1" s="1"/>
  <c r="F472" i="1"/>
  <c r="J471" i="1"/>
  <c r="I471" i="1"/>
  <c r="F471" i="1"/>
  <c r="H470" i="1"/>
  <c r="K469" i="1"/>
  <c r="J469" i="1"/>
  <c r="J468" i="1" s="1"/>
  <c r="I469" i="1"/>
  <c r="I468" i="1" s="1"/>
  <c r="H469" i="1"/>
  <c r="G469" i="1"/>
  <c r="F469" i="1"/>
  <c r="F468" i="1" s="1"/>
  <c r="K468" i="1"/>
  <c r="H468" i="1"/>
  <c r="G468" i="1"/>
  <c r="G465" i="1" s="1"/>
  <c r="K467" i="1"/>
  <c r="J467" i="1"/>
  <c r="J466" i="1" s="1"/>
  <c r="I467" i="1"/>
  <c r="I466" i="1" s="1"/>
  <c r="H467" i="1"/>
  <c r="G467" i="1"/>
  <c r="F467" i="1"/>
  <c r="F466" i="1" s="1"/>
  <c r="K466" i="1"/>
  <c r="H466" i="1"/>
  <c r="G466" i="1"/>
  <c r="J465" i="1"/>
  <c r="F465" i="1"/>
  <c r="K463" i="1"/>
  <c r="J463" i="1"/>
  <c r="J462" i="1" s="1"/>
  <c r="I463" i="1"/>
  <c r="I462" i="1" s="1"/>
  <c r="I461" i="1" s="1"/>
  <c r="H463" i="1"/>
  <c r="G463" i="1"/>
  <c r="F463" i="1"/>
  <c r="F462" i="1" s="1"/>
  <c r="K462" i="1"/>
  <c r="K461" i="1" s="1"/>
  <c r="H462" i="1"/>
  <c r="H461" i="1" s="1"/>
  <c r="G462" i="1"/>
  <c r="G461" i="1" s="1"/>
  <c r="J461" i="1"/>
  <c r="F461" i="1"/>
  <c r="K460" i="1"/>
  <c r="K459" i="1" s="1"/>
  <c r="J460" i="1"/>
  <c r="I460" i="1"/>
  <c r="H460" i="1"/>
  <c r="H459" i="1" s="1"/>
  <c r="G460" i="1"/>
  <c r="G459" i="1" s="1"/>
  <c r="F460" i="1"/>
  <c r="J459" i="1"/>
  <c r="I459" i="1"/>
  <c r="F459" i="1"/>
  <c r="K458" i="1"/>
  <c r="K457" i="1" s="1"/>
  <c r="J458" i="1"/>
  <c r="I458" i="1"/>
  <c r="H458" i="1"/>
  <c r="H457" i="1" s="1"/>
  <c r="G458" i="1"/>
  <c r="G457" i="1" s="1"/>
  <c r="F458" i="1"/>
  <c r="J457" i="1"/>
  <c r="I457" i="1"/>
  <c r="F457" i="1"/>
  <c r="K456" i="1"/>
  <c r="K455" i="1" s="1"/>
  <c r="J456" i="1"/>
  <c r="I456" i="1"/>
  <c r="H456" i="1"/>
  <c r="H455" i="1" s="1"/>
  <c r="G456" i="1"/>
  <c r="G455" i="1" s="1"/>
  <c r="G454" i="1" s="1"/>
  <c r="G453" i="1" s="1"/>
  <c r="F456" i="1"/>
  <c r="J455" i="1"/>
  <c r="I455" i="1"/>
  <c r="F455" i="1"/>
  <c r="F454" i="1" s="1"/>
  <c r="F453" i="1" s="1"/>
  <c r="H454" i="1"/>
  <c r="H453" i="1" s="1"/>
  <c r="K452" i="1"/>
  <c r="K451" i="1" s="1"/>
  <c r="K450" i="1" s="1"/>
  <c r="J452" i="1"/>
  <c r="I452" i="1"/>
  <c r="H452" i="1"/>
  <c r="H451" i="1" s="1"/>
  <c r="G452" i="1"/>
  <c r="G451" i="1" s="1"/>
  <c r="G450" i="1" s="1"/>
  <c r="F452" i="1"/>
  <c r="J451" i="1"/>
  <c r="J450" i="1" s="1"/>
  <c r="I451" i="1"/>
  <c r="I450" i="1" s="1"/>
  <c r="F451" i="1"/>
  <c r="F450" i="1" s="1"/>
  <c r="H450" i="1"/>
  <c r="K449" i="1"/>
  <c r="J449" i="1"/>
  <c r="J448" i="1" s="1"/>
  <c r="I449" i="1"/>
  <c r="I448" i="1" s="1"/>
  <c r="I447" i="1" s="1"/>
  <c r="H449" i="1"/>
  <c r="G449" i="1"/>
  <c r="F449" i="1"/>
  <c r="F448" i="1" s="1"/>
  <c r="K448" i="1"/>
  <c r="K447" i="1" s="1"/>
  <c r="H448" i="1"/>
  <c r="H447" i="1" s="1"/>
  <c r="G448" i="1"/>
  <c r="G447" i="1" s="1"/>
  <c r="J447" i="1"/>
  <c r="F447" i="1"/>
  <c r="K446" i="1"/>
  <c r="K445" i="1" s="1"/>
  <c r="J446" i="1"/>
  <c r="I446" i="1"/>
  <c r="H446" i="1"/>
  <c r="H445" i="1" s="1"/>
  <c r="G446" i="1"/>
  <c r="G445" i="1" s="1"/>
  <c r="F446" i="1"/>
  <c r="J445" i="1"/>
  <c r="I445" i="1"/>
  <c r="F445" i="1"/>
  <c r="K444" i="1"/>
  <c r="K443" i="1" s="1"/>
  <c r="J444" i="1"/>
  <c r="I444" i="1"/>
  <c r="H444" i="1"/>
  <c r="H443" i="1" s="1"/>
  <c r="H442" i="1" s="1"/>
  <c r="G444" i="1"/>
  <c r="G443" i="1" s="1"/>
  <c r="F444" i="1"/>
  <c r="J443" i="1"/>
  <c r="J442" i="1" s="1"/>
  <c r="I443" i="1"/>
  <c r="I442" i="1" s="1"/>
  <c r="F443" i="1"/>
  <c r="K441" i="1"/>
  <c r="J441" i="1"/>
  <c r="J440" i="1" s="1"/>
  <c r="I441" i="1"/>
  <c r="H441" i="1"/>
  <c r="G441" i="1"/>
  <c r="F441" i="1"/>
  <c r="F440" i="1" s="1"/>
  <c r="K440" i="1"/>
  <c r="I440" i="1"/>
  <c r="H440" i="1"/>
  <c r="G440" i="1"/>
  <c r="K439" i="1"/>
  <c r="J439" i="1"/>
  <c r="J438" i="1" s="1"/>
  <c r="I439" i="1"/>
  <c r="H439" i="1"/>
  <c r="G439" i="1"/>
  <c r="F439" i="1"/>
  <c r="F438" i="1" s="1"/>
  <c r="K438" i="1"/>
  <c r="I438" i="1"/>
  <c r="H438" i="1"/>
  <c r="G438" i="1"/>
  <c r="K437" i="1"/>
  <c r="J437" i="1"/>
  <c r="J436" i="1" s="1"/>
  <c r="I437" i="1"/>
  <c r="H437" i="1"/>
  <c r="G437" i="1"/>
  <c r="F437" i="1"/>
  <c r="F436" i="1" s="1"/>
  <c r="K436" i="1"/>
  <c r="I436" i="1"/>
  <c r="H436" i="1"/>
  <c r="G436" i="1"/>
  <c r="K435" i="1"/>
  <c r="K434" i="1" s="1"/>
  <c r="K433" i="1" s="1"/>
  <c r="J435" i="1"/>
  <c r="J434" i="1" s="1"/>
  <c r="I435" i="1"/>
  <c r="H435" i="1"/>
  <c r="G435" i="1"/>
  <c r="F435" i="1"/>
  <c r="F434" i="1" s="1"/>
  <c r="I434" i="1"/>
  <c r="H434" i="1"/>
  <c r="G434" i="1"/>
  <c r="G433" i="1" s="1"/>
  <c r="I433" i="1"/>
  <c r="K432" i="1"/>
  <c r="J432" i="1"/>
  <c r="I432" i="1"/>
  <c r="H432" i="1"/>
  <c r="H431" i="1" s="1"/>
  <c r="G432" i="1"/>
  <c r="F432" i="1"/>
  <c r="K431" i="1"/>
  <c r="J431" i="1"/>
  <c r="I431" i="1"/>
  <c r="G431" i="1"/>
  <c r="F431" i="1"/>
  <c r="K430" i="1"/>
  <c r="K429" i="1" s="1"/>
  <c r="J430" i="1"/>
  <c r="I430" i="1"/>
  <c r="H430" i="1"/>
  <c r="H429" i="1" s="1"/>
  <c r="G430" i="1"/>
  <c r="G429" i="1" s="1"/>
  <c r="F430" i="1"/>
  <c r="J429" i="1"/>
  <c r="I429" i="1"/>
  <c r="F429" i="1"/>
  <c r="K428" i="1"/>
  <c r="K427" i="1" s="1"/>
  <c r="J428" i="1"/>
  <c r="I428" i="1"/>
  <c r="H428" i="1"/>
  <c r="H427" i="1" s="1"/>
  <c r="G428" i="1"/>
  <c r="G427" i="1" s="1"/>
  <c r="F428" i="1"/>
  <c r="J427" i="1"/>
  <c r="I427" i="1"/>
  <c r="F427" i="1"/>
  <c r="K426" i="1"/>
  <c r="K425" i="1" s="1"/>
  <c r="J426" i="1"/>
  <c r="I426" i="1"/>
  <c r="H426" i="1"/>
  <c r="H425" i="1" s="1"/>
  <c r="G426" i="1"/>
  <c r="G425" i="1" s="1"/>
  <c r="F426" i="1"/>
  <c r="J425" i="1"/>
  <c r="I425" i="1"/>
  <c r="F425" i="1"/>
  <c r="K424" i="1"/>
  <c r="K423" i="1" s="1"/>
  <c r="K420" i="1" s="1"/>
  <c r="J424" i="1"/>
  <c r="I424" i="1"/>
  <c r="H424" i="1"/>
  <c r="H423" i="1" s="1"/>
  <c r="G424" i="1"/>
  <c r="G423" i="1" s="1"/>
  <c r="G420" i="1" s="1"/>
  <c r="F424" i="1"/>
  <c r="J423" i="1"/>
  <c r="I423" i="1"/>
  <c r="F423" i="1"/>
  <c r="F420" i="1" s="1"/>
  <c r="K422" i="1"/>
  <c r="K421" i="1" s="1"/>
  <c r="J422" i="1"/>
  <c r="I422" i="1"/>
  <c r="H422" i="1"/>
  <c r="H421" i="1" s="1"/>
  <c r="G422" i="1"/>
  <c r="G421" i="1" s="1"/>
  <c r="F422" i="1"/>
  <c r="J421" i="1"/>
  <c r="I421" i="1"/>
  <c r="I420" i="1" s="1"/>
  <c r="F421" i="1"/>
  <c r="K418" i="1"/>
  <c r="J418" i="1"/>
  <c r="I418" i="1"/>
  <c r="H418" i="1"/>
  <c r="H417" i="1" s="1"/>
  <c r="G418" i="1"/>
  <c r="F418" i="1"/>
  <c r="K417" i="1"/>
  <c r="J417" i="1"/>
  <c r="J416" i="1" s="1"/>
  <c r="I417" i="1"/>
  <c r="G417" i="1"/>
  <c r="F417" i="1"/>
  <c r="F416" i="1" s="1"/>
  <c r="K416" i="1"/>
  <c r="I416" i="1"/>
  <c r="H416" i="1"/>
  <c r="G416" i="1"/>
  <c r="K415" i="1"/>
  <c r="J415" i="1"/>
  <c r="J414" i="1" s="1"/>
  <c r="I415" i="1"/>
  <c r="H415" i="1"/>
  <c r="G415" i="1"/>
  <c r="F415" i="1"/>
  <c r="F414" i="1" s="1"/>
  <c r="K414" i="1"/>
  <c r="I414" i="1"/>
  <c r="H414" i="1"/>
  <c r="G414" i="1"/>
  <c r="K413" i="1"/>
  <c r="J413" i="1"/>
  <c r="J412" i="1" s="1"/>
  <c r="J409" i="1" s="1"/>
  <c r="J408" i="1" s="1"/>
  <c r="I413" i="1"/>
  <c r="H413" i="1"/>
  <c r="G413" i="1"/>
  <c r="F413" i="1"/>
  <c r="F412" i="1" s="1"/>
  <c r="F409" i="1" s="1"/>
  <c r="F408" i="1" s="1"/>
  <c r="K412" i="1"/>
  <c r="I412" i="1"/>
  <c r="H412" i="1"/>
  <c r="G412" i="1"/>
  <c r="K411" i="1"/>
  <c r="J411" i="1"/>
  <c r="J410" i="1" s="1"/>
  <c r="I411" i="1"/>
  <c r="H411" i="1"/>
  <c r="G411" i="1"/>
  <c r="F411" i="1"/>
  <c r="F410" i="1" s="1"/>
  <c r="K410" i="1"/>
  <c r="I410" i="1"/>
  <c r="H410" i="1"/>
  <c r="G410" i="1"/>
  <c r="K409" i="1"/>
  <c r="I409" i="1"/>
  <c r="G409" i="1"/>
  <c r="K408" i="1"/>
  <c r="I408" i="1"/>
  <c r="G408" i="1"/>
  <c r="K406" i="1"/>
  <c r="J406" i="1"/>
  <c r="I406" i="1"/>
  <c r="H406" i="1"/>
  <c r="H405" i="1" s="1"/>
  <c r="G406" i="1"/>
  <c r="F406" i="1"/>
  <c r="K405" i="1"/>
  <c r="J405" i="1"/>
  <c r="J404" i="1" s="1"/>
  <c r="J403" i="1" s="1"/>
  <c r="J402" i="1" s="1"/>
  <c r="I405" i="1"/>
  <c r="G405" i="1"/>
  <c r="F405" i="1"/>
  <c r="F404" i="1" s="1"/>
  <c r="F403" i="1" s="1"/>
  <c r="F402" i="1" s="1"/>
  <c r="K404" i="1"/>
  <c r="I404" i="1"/>
  <c r="H404" i="1"/>
  <c r="H403" i="1" s="1"/>
  <c r="G404" i="1"/>
  <c r="G403" i="1" s="1"/>
  <c r="G402" i="1" s="1"/>
  <c r="K403" i="1"/>
  <c r="I403" i="1"/>
  <c r="K402" i="1"/>
  <c r="I402" i="1"/>
  <c r="H402" i="1"/>
  <c r="K400" i="1"/>
  <c r="K399" i="1" s="1"/>
  <c r="K395" i="1" s="1"/>
  <c r="K394" i="1" s="1"/>
  <c r="J400" i="1"/>
  <c r="I400" i="1"/>
  <c r="H400" i="1"/>
  <c r="H399" i="1" s="1"/>
  <c r="G400" i="1"/>
  <c r="G399" i="1" s="1"/>
  <c r="F400" i="1"/>
  <c r="J399" i="1"/>
  <c r="I399" i="1"/>
  <c r="F399" i="1"/>
  <c r="K398" i="1"/>
  <c r="J398" i="1"/>
  <c r="I398" i="1"/>
  <c r="H398" i="1"/>
  <c r="H396" i="1" s="1"/>
  <c r="G398" i="1"/>
  <c r="F398" i="1"/>
  <c r="K397" i="1"/>
  <c r="J397" i="1"/>
  <c r="J396" i="1" s="1"/>
  <c r="J395" i="1" s="1"/>
  <c r="J394" i="1" s="1"/>
  <c r="I397" i="1"/>
  <c r="H397" i="1"/>
  <c r="G397" i="1"/>
  <c r="F397" i="1"/>
  <c r="F396" i="1" s="1"/>
  <c r="K396" i="1"/>
  <c r="I396" i="1"/>
  <c r="G396" i="1"/>
  <c r="I395" i="1"/>
  <c r="I394" i="1" s="1"/>
  <c r="I375" i="1" s="1"/>
  <c r="K393" i="1"/>
  <c r="J393" i="1"/>
  <c r="J392" i="1" s="1"/>
  <c r="J391" i="1" s="1"/>
  <c r="J390" i="1" s="1"/>
  <c r="I393" i="1"/>
  <c r="H393" i="1"/>
  <c r="G393" i="1"/>
  <c r="F393" i="1"/>
  <c r="F392" i="1" s="1"/>
  <c r="K392" i="1"/>
  <c r="I392" i="1"/>
  <c r="H392" i="1"/>
  <c r="H391" i="1" s="1"/>
  <c r="G392" i="1"/>
  <c r="K391" i="1"/>
  <c r="I391" i="1"/>
  <c r="G391" i="1"/>
  <c r="F391" i="1"/>
  <c r="F390" i="1" s="1"/>
  <c r="K390" i="1"/>
  <c r="I390" i="1"/>
  <c r="H390" i="1"/>
  <c r="G390" i="1"/>
  <c r="K389" i="1"/>
  <c r="J389" i="1"/>
  <c r="J388" i="1" s="1"/>
  <c r="I389" i="1"/>
  <c r="H389" i="1"/>
  <c r="G389" i="1"/>
  <c r="F389" i="1"/>
  <c r="F388" i="1" s="1"/>
  <c r="K388" i="1"/>
  <c r="I388" i="1"/>
  <c r="H388" i="1"/>
  <c r="H387" i="1" s="1"/>
  <c r="H386" i="1" s="1"/>
  <c r="G388" i="1"/>
  <c r="K387" i="1"/>
  <c r="J387" i="1"/>
  <c r="J386" i="1" s="1"/>
  <c r="I387" i="1"/>
  <c r="G387" i="1"/>
  <c r="F387" i="1"/>
  <c r="F386" i="1" s="1"/>
  <c r="K386" i="1"/>
  <c r="I386" i="1"/>
  <c r="G386" i="1"/>
  <c r="K385" i="1"/>
  <c r="K384" i="1" s="1"/>
  <c r="K383" i="1" s="1"/>
  <c r="K377" i="1" s="1"/>
  <c r="K376" i="1" s="1"/>
  <c r="K375" i="1" s="1"/>
  <c r="J385" i="1"/>
  <c r="J384" i="1" s="1"/>
  <c r="I385" i="1"/>
  <c r="H385" i="1"/>
  <c r="G385" i="1"/>
  <c r="G384" i="1" s="1"/>
  <c r="G383" i="1" s="1"/>
  <c r="G377" i="1" s="1"/>
  <c r="G376" i="1" s="1"/>
  <c r="F385" i="1"/>
  <c r="F384" i="1" s="1"/>
  <c r="F383" i="1" s="1"/>
  <c r="I384" i="1"/>
  <c r="H384" i="1"/>
  <c r="H383" i="1" s="1"/>
  <c r="J383" i="1"/>
  <c r="J377" i="1" s="1"/>
  <c r="J376" i="1" s="1"/>
  <c r="I383" i="1"/>
  <c r="K382" i="1"/>
  <c r="J382" i="1"/>
  <c r="I382" i="1"/>
  <c r="H382" i="1"/>
  <c r="H381" i="1" s="1"/>
  <c r="G382" i="1"/>
  <c r="F382" i="1"/>
  <c r="K381" i="1"/>
  <c r="J381" i="1"/>
  <c r="I381" i="1"/>
  <c r="G381" i="1"/>
  <c r="F381" i="1"/>
  <c r="K380" i="1"/>
  <c r="J380" i="1"/>
  <c r="I380" i="1"/>
  <c r="H380" i="1"/>
  <c r="H379" i="1" s="1"/>
  <c r="G380" i="1"/>
  <c r="F380" i="1"/>
  <c r="K379" i="1"/>
  <c r="J379" i="1"/>
  <c r="J378" i="1" s="1"/>
  <c r="I379" i="1"/>
  <c r="G379" i="1"/>
  <c r="F379" i="1"/>
  <c r="F378" i="1" s="1"/>
  <c r="F377" i="1" s="1"/>
  <c r="F376" i="1" s="1"/>
  <c r="K378" i="1"/>
  <c r="I378" i="1"/>
  <c r="H378" i="1"/>
  <c r="H377" i="1" s="1"/>
  <c r="H376" i="1" s="1"/>
  <c r="G378" i="1"/>
  <c r="I377" i="1"/>
  <c r="I376" i="1"/>
  <c r="K374" i="1"/>
  <c r="J374" i="1"/>
  <c r="I374" i="1"/>
  <c r="H374" i="1"/>
  <c r="H373" i="1" s="1"/>
  <c r="H370" i="1" s="1"/>
  <c r="G374" i="1"/>
  <c r="G373" i="1" s="1"/>
  <c r="F374" i="1"/>
  <c r="K373" i="1"/>
  <c r="J373" i="1"/>
  <c r="I373" i="1"/>
  <c r="F373" i="1"/>
  <c r="K372" i="1"/>
  <c r="K371" i="1" s="1"/>
  <c r="K370" i="1" s="1"/>
  <c r="J372" i="1"/>
  <c r="I372" i="1"/>
  <c r="H372" i="1"/>
  <c r="H371" i="1" s="1"/>
  <c r="G372" i="1"/>
  <c r="G371" i="1" s="1"/>
  <c r="G370" i="1" s="1"/>
  <c r="F372" i="1"/>
  <c r="J371" i="1"/>
  <c r="I371" i="1"/>
  <c r="I370" i="1" s="1"/>
  <c r="F371" i="1"/>
  <c r="F370" i="1" s="1"/>
  <c r="K369" i="1"/>
  <c r="J369" i="1"/>
  <c r="J368" i="1" s="1"/>
  <c r="I369" i="1"/>
  <c r="H369" i="1"/>
  <c r="G369" i="1"/>
  <c r="F369" i="1"/>
  <c r="F368" i="1" s="1"/>
  <c r="K368" i="1"/>
  <c r="I368" i="1"/>
  <c r="H368" i="1"/>
  <c r="G368" i="1"/>
  <c r="K367" i="1"/>
  <c r="J367" i="1"/>
  <c r="J366" i="1" s="1"/>
  <c r="I367" i="1"/>
  <c r="H367" i="1"/>
  <c r="G367" i="1"/>
  <c r="F367" i="1"/>
  <c r="F366" i="1" s="1"/>
  <c r="K366" i="1"/>
  <c r="I366" i="1"/>
  <c r="H366" i="1"/>
  <c r="G366" i="1"/>
  <c r="K365" i="1"/>
  <c r="J365" i="1"/>
  <c r="J364" i="1" s="1"/>
  <c r="I365" i="1"/>
  <c r="H365" i="1"/>
  <c r="G365" i="1"/>
  <c r="F365" i="1"/>
  <c r="F364" i="1" s="1"/>
  <c r="K364" i="1"/>
  <c r="I364" i="1"/>
  <c r="H364" i="1"/>
  <c r="G364" i="1"/>
  <c r="K363" i="1"/>
  <c r="J363" i="1"/>
  <c r="J362" i="1" s="1"/>
  <c r="H363" i="1"/>
  <c r="G363" i="1"/>
  <c r="F363" i="1"/>
  <c r="K362" i="1"/>
  <c r="K361" i="1" s="1"/>
  <c r="K360" i="1" s="1"/>
  <c r="K359" i="1" s="1"/>
  <c r="K358" i="1" s="1"/>
  <c r="I362" i="1"/>
  <c r="H362" i="1"/>
  <c r="G362" i="1"/>
  <c r="G361" i="1" s="1"/>
  <c r="F362" i="1"/>
  <c r="I361" i="1"/>
  <c r="I360" i="1" s="1"/>
  <c r="I359" i="1" s="1"/>
  <c r="I358" i="1" s="1"/>
  <c r="G360" i="1"/>
  <c r="G359" i="1" s="1"/>
  <c r="G358" i="1" s="1"/>
  <c r="K356" i="1"/>
  <c r="K355" i="1" s="1"/>
  <c r="J356" i="1"/>
  <c r="J355" i="1" s="1"/>
  <c r="I356" i="1"/>
  <c r="H356" i="1"/>
  <c r="G356" i="1"/>
  <c r="G355" i="1" s="1"/>
  <c r="G350" i="1" s="1"/>
  <c r="G349" i="1" s="1"/>
  <c r="F356" i="1"/>
  <c r="I355" i="1"/>
  <c r="H355" i="1"/>
  <c r="F355" i="1"/>
  <c r="K354" i="1"/>
  <c r="K353" i="1" s="1"/>
  <c r="J354" i="1"/>
  <c r="J353" i="1" s="1"/>
  <c r="I354" i="1"/>
  <c r="H354" i="1"/>
  <c r="G354" i="1"/>
  <c r="G353" i="1" s="1"/>
  <c r="F354" i="1"/>
  <c r="F353" i="1" s="1"/>
  <c r="F350" i="1" s="1"/>
  <c r="F349" i="1" s="1"/>
  <c r="I353" i="1"/>
  <c r="H353" i="1"/>
  <c r="K352" i="1"/>
  <c r="K351" i="1" s="1"/>
  <c r="K350" i="1" s="1"/>
  <c r="K349" i="1" s="1"/>
  <c r="J352" i="1"/>
  <c r="I352" i="1"/>
  <c r="H352" i="1"/>
  <c r="G352" i="1"/>
  <c r="G351" i="1" s="1"/>
  <c r="F352" i="1"/>
  <c r="J351" i="1"/>
  <c r="I351" i="1"/>
  <c r="I350" i="1" s="1"/>
  <c r="I349" i="1" s="1"/>
  <c r="H351" i="1"/>
  <c r="F351" i="1"/>
  <c r="H350" i="1"/>
  <c r="H349" i="1"/>
  <c r="K348" i="1"/>
  <c r="K347" i="1" s="1"/>
  <c r="K346" i="1" s="1"/>
  <c r="K345" i="1" s="1"/>
  <c r="K344" i="1" s="1"/>
  <c r="J348" i="1"/>
  <c r="I348" i="1"/>
  <c r="H348" i="1"/>
  <c r="G348" i="1"/>
  <c r="G347" i="1" s="1"/>
  <c r="G346" i="1" s="1"/>
  <c r="G345" i="1" s="1"/>
  <c r="G344" i="1" s="1"/>
  <c r="F348" i="1"/>
  <c r="J347" i="1"/>
  <c r="I347" i="1"/>
  <c r="I346" i="1" s="1"/>
  <c r="H347" i="1"/>
  <c r="H346" i="1" s="1"/>
  <c r="H345" i="1" s="1"/>
  <c r="H344" i="1" s="1"/>
  <c r="F347" i="1"/>
  <c r="J346" i="1"/>
  <c r="J345" i="1" s="1"/>
  <c r="J344" i="1" s="1"/>
  <c r="F346" i="1"/>
  <c r="F345" i="1" s="1"/>
  <c r="F344" i="1" s="1"/>
  <c r="I345" i="1"/>
  <c r="I344" i="1" s="1"/>
  <c r="K343" i="1"/>
  <c r="J343" i="1"/>
  <c r="I343" i="1"/>
  <c r="H343" i="1"/>
  <c r="G343" i="1"/>
  <c r="F343" i="1"/>
  <c r="K342" i="1"/>
  <c r="J342" i="1"/>
  <c r="I342" i="1"/>
  <c r="H342" i="1"/>
  <c r="G342" i="1"/>
  <c r="G340" i="1" s="1"/>
  <c r="F342" i="1"/>
  <c r="K341" i="1"/>
  <c r="J341" i="1"/>
  <c r="I341" i="1"/>
  <c r="I340" i="1" s="1"/>
  <c r="I337" i="1" s="1"/>
  <c r="I333" i="1" s="1"/>
  <c r="I332" i="1" s="1"/>
  <c r="H341" i="1"/>
  <c r="G341" i="1"/>
  <c r="F341" i="1"/>
  <c r="K340" i="1"/>
  <c r="J340" i="1"/>
  <c r="H340" i="1"/>
  <c r="F340" i="1"/>
  <c r="K339" i="1"/>
  <c r="J339" i="1"/>
  <c r="I339" i="1"/>
  <c r="I338" i="1" s="1"/>
  <c r="H339" i="1"/>
  <c r="G339" i="1"/>
  <c r="F339" i="1"/>
  <c r="K338" i="1"/>
  <c r="J338" i="1"/>
  <c r="H338" i="1"/>
  <c r="G338" i="1"/>
  <c r="F338" i="1"/>
  <c r="J337" i="1"/>
  <c r="H337" i="1"/>
  <c r="F337" i="1"/>
  <c r="K336" i="1"/>
  <c r="K335" i="1" s="1"/>
  <c r="K334" i="1" s="1"/>
  <c r="J336" i="1"/>
  <c r="I336" i="1"/>
  <c r="H336" i="1"/>
  <c r="G336" i="1"/>
  <c r="G335" i="1" s="1"/>
  <c r="G334" i="1" s="1"/>
  <c r="F336" i="1"/>
  <c r="J335" i="1"/>
  <c r="I335" i="1"/>
  <c r="I334" i="1" s="1"/>
  <c r="H335" i="1"/>
  <c r="F335" i="1"/>
  <c r="J334" i="1"/>
  <c r="H334" i="1"/>
  <c r="F334" i="1"/>
  <c r="J333" i="1"/>
  <c r="H333" i="1"/>
  <c r="F333" i="1"/>
  <c r="J332" i="1"/>
  <c r="H332" i="1"/>
  <c r="F332" i="1"/>
  <c r="K331" i="1"/>
  <c r="J331" i="1"/>
  <c r="I331" i="1"/>
  <c r="I330" i="1" s="1"/>
  <c r="H331" i="1"/>
  <c r="G331" i="1"/>
  <c r="F331" i="1"/>
  <c r="K330" i="1"/>
  <c r="K329" i="1" s="1"/>
  <c r="J330" i="1"/>
  <c r="H330" i="1"/>
  <c r="G330" i="1"/>
  <c r="G329" i="1" s="1"/>
  <c r="F330" i="1"/>
  <c r="J329" i="1"/>
  <c r="J328" i="1" s="1"/>
  <c r="I329" i="1"/>
  <c r="I328" i="1" s="1"/>
  <c r="H329" i="1"/>
  <c r="F329" i="1"/>
  <c r="F328" i="1" s="1"/>
  <c r="K328" i="1"/>
  <c r="H328" i="1"/>
  <c r="G328" i="1"/>
  <c r="K327" i="1"/>
  <c r="J327" i="1"/>
  <c r="I327" i="1"/>
  <c r="I325" i="1" s="1"/>
  <c r="I324" i="1" s="1"/>
  <c r="H327" i="1"/>
  <c r="G327" i="1"/>
  <c r="F327" i="1"/>
  <c r="K326" i="1"/>
  <c r="K325" i="1" s="1"/>
  <c r="K324" i="1" s="1"/>
  <c r="J326" i="1"/>
  <c r="I326" i="1"/>
  <c r="H326" i="1"/>
  <c r="G326" i="1"/>
  <c r="G325" i="1" s="1"/>
  <c r="G324" i="1" s="1"/>
  <c r="F326" i="1"/>
  <c r="J325" i="1"/>
  <c r="J324" i="1" s="1"/>
  <c r="J320" i="1" s="1"/>
  <c r="H325" i="1"/>
  <c r="F325" i="1"/>
  <c r="F324" i="1" s="1"/>
  <c r="F320" i="1" s="1"/>
  <c r="H324" i="1"/>
  <c r="K323" i="1"/>
  <c r="J323" i="1"/>
  <c r="I323" i="1"/>
  <c r="I322" i="1" s="1"/>
  <c r="H323" i="1"/>
  <c r="G323" i="1"/>
  <c r="F323" i="1"/>
  <c r="K322" i="1"/>
  <c r="K321" i="1" s="1"/>
  <c r="J322" i="1"/>
  <c r="H322" i="1"/>
  <c r="G322" i="1"/>
  <c r="G321" i="1" s="1"/>
  <c r="F322" i="1"/>
  <c r="J321" i="1"/>
  <c r="I321" i="1"/>
  <c r="H321" i="1"/>
  <c r="F321" i="1"/>
  <c r="H320" i="1"/>
  <c r="H319" i="1" s="1"/>
  <c r="K317" i="1"/>
  <c r="J317" i="1"/>
  <c r="I317" i="1"/>
  <c r="I316" i="1" s="1"/>
  <c r="H317" i="1"/>
  <c r="G317" i="1"/>
  <c r="F317" i="1"/>
  <c r="K316" i="1"/>
  <c r="J316" i="1"/>
  <c r="H316" i="1"/>
  <c r="G316" i="1"/>
  <c r="F316" i="1"/>
  <c r="K315" i="1"/>
  <c r="J315" i="1"/>
  <c r="I315" i="1"/>
  <c r="I314" i="1" s="1"/>
  <c r="H315" i="1"/>
  <c r="G315" i="1"/>
  <c r="F315" i="1"/>
  <c r="K314" i="1"/>
  <c r="J314" i="1"/>
  <c r="H314" i="1"/>
  <c r="G314" i="1"/>
  <c r="F314" i="1"/>
  <c r="K313" i="1"/>
  <c r="J313" i="1"/>
  <c r="I313" i="1"/>
  <c r="I312" i="1" s="1"/>
  <c r="I307" i="1" s="1"/>
  <c r="I306" i="1" s="1"/>
  <c r="H313" i="1"/>
  <c r="G313" i="1"/>
  <c r="F313" i="1"/>
  <c r="F312" i="1" s="1"/>
  <c r="F307" i="1" s="1"/>
  <c r="F306" i="1" s="1"/>
  <c r="K312" i="1"/>
  <c r="J312" i="1"/>
  <c r="H312" i="1"/>
  <c r="G312" i="1"/>
  <c r="K311" i="1"/>
  <c r="J311" i="1"/>
  <c r="I311" i="1"/>
  <c r="I310" i="1" s="1"/>
  <c r="H311" i="1"/>
  <c r="G311" i="1"/>
  <c r="F311" i="1"/>
  <c r="K310" i="1"/>
  <c r="J310" i="1"/>
  <c r="H310" i="1"/>
  <c r="G310" i="1"/>
  <c r="F310" i="1"/>
  <c r="K309" i="1"/>
  <c r="J309" i="1"/>
  <c r="I309" i="1"/>
  <c r="I308" i="1" s="1"/>
  <c r="H309" i="1"/>
  <c r="G309" i="1"/>
  <c r="F309" i="1"/>
  <c r="K308" i="1"/>
  <c r="J308" i="1"/>
  <c r="H308" i="1"/>
  <c r="G308" i="1"/>
  <c r="G307" i="1" s="1"/>
  <c r="G306" i="1" s="1"/>
  <c r="F308" i="1"/>
  <c r="J307" i="1"/>
  <c r="H307" i="1"/>
  <c r="H306" i="1" s="1"/>
  <c r="H298" i="1" s="1"/>
  <c r="J306" i="1"/>
  <c r="K305" i="1"/>
  <c r="J305" i="1"/>
  <c r="J304" i="1" s="1"/>
  <c r="I305" i="1"/>
  <c r="I304" i="1" s="1"/>
  <c r="H305" i="1"/>
  <c r="G305" i="1"/>
  <c r="F305" i="1"/>
  <c r="F304" i="1" s="1"/>
  <c r="F301" i="1" s="1"/>
  <c r="F300" i="1" s="1"/>
  <c r="F299" i="1" s="1"/>
  <c r="K304" i="1"/>
  <c r="H304" i="1"/>
  <c r="G304" i="1"/>
  <c r="K303" i="1"/>
  <c r="J303" i="1"/>
  <c r="J302" i="1" s="1"/>
  <c r="J301" i="1" s="1"/>
  <c r="J300" i="1" s="1"/>
  <c r="J299" i="1" s="1"/>
  <c r="J298" i="1" s="1"/>
  <c r="I303" i="1"/>
  <c r="I302" i="1" s="1"/>
  <c r="H303" i="1"/>
  <c r="G303" i="1"/>
  <c r="F303" i="1"/>
  <c r="K302" i="1"/>
  <c r="K301" i="1" s="1"/>
  <c r="K300" i="1" s="1"/>
  <c r="K299" i="1" s="1"/>
  <c r="H302" i="1"/>
  <c r="G302" i="1"/>
  <c r="F302" i="1"/>
  <c r="I301" i="1"/>
  <c r="I300" i="1" s="1"/>
  <c r="I299" i="1" s="1"/>
  <c r="H301" i="1"/>
  <c r="H300" i="1"/>
  <c r="H299" i="1"/>
  <c r="K297" i="1"/>
  <c r="J297" i="1"/>
  <c r="I297" i="1"/>
  <c r="I296" i="1" s="1"/>
  <c r="H297" i="1"/>
  <c r="G297" i="1"/>
  <c r="F297" i="1"/>
  <c r="K296" i="1"/>
  <c r="J296" i="1"/>
  <c r="H296" i="1"/>
  <c r="G296" i="1"/>
  <c r="F296" i="1"/>
  <c r="K295" i="1"/>
  <c r="J295" i="1"/>
  <c r="I295" i="1"/>
  <c r="I293" i="1" s="1"/>
  <c r="H295" i="1"/>
  <c r="G295" i="1"/>
  <c r="F295" i="1"/>
  <c r="K294" i="1"/>
  <c r="K293" i="1" s="1"/>
  <c r="J294" i="1"/>
  <c r="I294" i="1"/>
  <c r="H294" i="1"/>
  <c r="G294" i="1"/>
  <c r="G293" i="1" s="1"/>
  <c r="F294" i="1"/>
  <c r="J293" i="1"/>
  <c r="H293" i="1"/>
  <c r="F293" i="1"/>
  <c r="K292" i="1"/>
  <c r="K291" i="1" s="1"/>
  <c r="J292" i="1"/>
  <c r="I292" i="1"/>
  <c r="H292" i="1"/>
  <c r="G292" i="1"/>
  <c r="G291" i="1" s="1"/>
  <c r="F292" i="1"/>
  <c r="J291" i="1"/>
  <c r="I291" i="1"/>
  <c r="H291" i="1"/>
  <c r="F291" i="1"/>
  <c r="K290" i="1"/>
  <c r="K289" i="1" s="1"/>
  <c r="J290" i="1"/>
  <c r="I290" i="1"/>
  <c r="H290" i="1"/>
  <c r="G290" i="1"/>
  <c r="G289" i="1" s="1"/>
  <c r="F290" i="1"/>
  <c r="J289" i="1"/>
  <c r="I289" i="1"/>
  <c r="H289" i="1"/>
  <c r="F289" i="1"/>
  <c r="K288" i="1"/>
  <c r="K287" i="1" s="1"/>
  <c r="J288" i="1"/>
  <c r="I288" i="1"/>
  <c r="H288" i="1"/>
  <c r="G288" i="1"/>
  <c r="G287" i="1" s="1"/>
  <c r="F288" i="1"/>
  <c r="J287" i="1"/>
  <c r="I287" i="1"/>
  <c r="H287" i="1"/>
  <c r="F287" i="1"/>
  <c r="K286" i="1"/>
  <c r="K285" i="1" s="1"/>
  <c r="J286" i="1"/>
  <c r="I286" i="1"/>
  <c r="H286" i="1"/>
  <c r="G286" i="1"/>
  <c r="G285" i="1" s="1"/>
  <c r="F286" i="1"/>
  <c r="J285" i="1"/>
  <c r="I285" i="1"/>
  <c r="H285" i="1"/>
  <c r="F285" i="1"/>
  <c r="K284" i="1"/>
  <c r="K283" i="1" s="1"/>
  <c r="J284" i="1"/>
  <c r="I284" i="1"/>
  <c r="H284" i="1"/>
  <c r="G284" i="1"/>
  <c r="G283" i="1" s="1"/>
  <c r="F284" i="1"/>
  <c r="J283" i="1"/>
  <c r="I283" i="1"/>
  <c r="H283" i="1"/>
  <c r="F283" i="1"/>
  <c r="K282" i="1"/>
  <c r="K281" i="1" s="1"/>
  <c r="K280" i="1" s="1"/>
  <c r="J282" i="1"/>
  <c r="I282" i="1"/>
  <c r="H282" i="1"/>
  <c r="G282" i="1"/>
  <c r="G281" i="1" s="1"/>
  <c r="F282" i="1"/>
  <c r="J281" i="1"/>
  <c r="I281" i="1"/>
  <c r="H281" i="1"/>
  <c r="H280" i="1" s="1"/>
  <c r="F281" i="1"/>
  <c r="J280" i="1"/>
  <c r="G280" i="1"/>
  <c r="F280" i="1"/>
  <c r="K279" i="1"/>
  <c r="J279" i="1"/>
  <c r="I279" i="1"/>
  <c r="I278" i="1" s="1"/>
  <c r="H279" i="1"/>
  <c r="H278" i="1" s="1"/>
  <c r="G279" i="1"/>
  <c r="F279" i="1"/>
  <c r="K278" i="1"/>
  <c r="J278" i="1"/>
  <c r="G278" i="1"/>
  <c r="F278" i="1"/>
  <c r="K277" i="1"/>
  <c r="J277" i="1"/>
  <c r="I277" i="1"/>
  <c r="I276" i="1" s="1"/>
  <c r="H277" i="1"/>
  <c r="G277" i="1"/>
  <c r="F277" i="1"/>
  <c r="K276" i="1"/>
  <c r="J276" i="1"/>
  <c r="H276" i="1"/>
  <c r="G276" i="1"/>
  <c r="F276" i="1"/>
  <c r="K275" i="1"/>
  <c r="J275" i="1"/>
  <c r="I275" i="1"/>
  <c r="I274" i="1" s="1"/>
  <c r="I273" i="1" s="1"/>
  <c r="H275" i="1"/>
  <c r="G275" i="1"/>
  <c r="F275" i="1"/>
  <c r="K274" i="1"/>
  <c r="J274" i="1"/>
  <c r="H274" i="1"/>
  <c r="G274" i="1"/>
  <c r="F274" i="1"/>
  <c r="F273" i="1" s="1"/>
  <c r="F272" i="1" s="1"/>
  <c r="F271" i="1" s="1"/>
  <c r="F265" i="1" s="1"/>
  <c r="F905" i="1" s="1"/>
  <c r="J273" i="1"/>
  <c r="J272" i="1"/>
  <c r="J271" i="1" s="1"/>
  <c r="K270" i="1"/>
  <c r="K269" i="1" s="1"/>
  <c r="K268" i="1" s="1"/>
  <c r="K267" i="1" s="1"/>
  <c r="K266" i="1" s="1"/>
  <c r="J270" i="1"/>
  <c r="J269" i="1" s="1"/>
  <c r="J268" i="1" s="1"/>
  <c r="J267" i="1" s="1"/>
  <c r="J266" i="1" s="1"/>
  <c r="I270" i="1"/>
  <c r="H270" i="1"/>
  <c r="G270" i="1"/>
  <c r="G269" i="1" s="1"/>
  <c r="G268" i="1" s="1"/>
  <c r="G267" i="1" s="1"/>
  <c r="G266" i="1" s="1"/>
  <c r="F270" i="1"/>
  <c r="I269" i="1"/>
  <c r="I268" i="1" s="1"/>
  <c r="H269" i="1"/>
  <c r="F269" i="1"/>
  <c r="H268" i="1"/>
  <c r="F268" i="1"/>
  <c r="I267" i="1"/>
  <c r="I266" i="1" s="1"/>
  <c r="H267" i="1"/>
  <c r="F267" i="1"/>
  <c r="H266" i="1"/>
  <c r="F266" i="1"/>
  <c r="K264" i="1"/>
  <c r="J264" i="1"/>
  <c r="I264" i="1"/>
  <c r="I263" i="1" s="1"/>
  <c r="H264" i="1"/>
  <c r="H263" i="1" s="1"/>
  <c r="G264" i="1"/>
  <c r="F264" i="1"/>
  <c r="K263" i="1"/>
  <c r="J263" i="1"/>
  <c r="G263" i="1"/>
  <c r="F263" i="1"/>
  <c r="K262" i="1"/>
  <c r="J262" i="1"/>
  <c r="I262" i="1"/>
  <c r="H262" i="1"/>
  <c r="G262" i="1"/>
  <c r="F262" i="1"/>
  <c r="K261" i="1"/>
  <c r="K260" i="1" s="1"/>
  <c r="J261" i="1"/>
  <c r="J260" i="1" s="1"/>
  <c r="I261" i="1"/>
  <c r="H261" i="1"/>
  <c r="G261" i="1"/>
  <c r="G260" i="1" s="1"/>
  <c r="F261" i="1"/>
  <c r="F260" i="1" s="1"/>
  <c r="I260" i="1"/>
  <c r="H260" i="1"/>
  <c r="K259" i="1"/>
  <c r="K258" i="1" s="1"/>
  <c r="J259" i="1"/>
  <c r="J258" i="1" s="1"/>
  <c r="I259" i="1"/>
  <c r="H259" i="1"/>
  <c r="G259" i="1"/>
  <c r="G258" i="1" s="1"/>
  <c r="F259" i="1"/>
  <c r="F258" i="1" s="1"/>
  <c r="I258" i="1"/>
  <c r="H258" i="1"/>
  <c r="K257" i="1"/>
  <c r="K256" i="1" s="1"/>
  <c r="J257" i="1"/>
  <c r="J256" i="1" s="1"/>
  <c r="I257" i="1"/>
  <c r="H257" i="1"/>
  <c r="G257" i="1"/>
  <c r="G256" i="1" s="1"/>
  <c r="F257" i="1"/>
  <c r="F256" i="1" s="1"/>
  <c r="I256" i="1"/>
  <c r="H256" i="1"/>
  <c r="K255" i="1"/>
  <c r="K254" i="1" s="1"/>
  <c r="K253" i="1" s="1"/>
  <c r="J255" i="1"/>
  <c r="J254" i="1" s="1"/>
  <c r="J253" i="1" s="1"/>
  <c r="I255" i="1"/>
  <c r="H255" i="1"/>
  <c r="G255" i="1"/>
  <c r="G254" i="1" s="1"/>
  <c r="G253" i="1" s="1"/>
  <c r="F255" i="1"/>
  <c r="F254" i="1" s="1"/>
  <c r="F253" i="1" s="1"/>
  <c r="I254" i="1"/>
  <c r="I253" i="1" s="1"/>
  <c r="H254" i="1"/>
  <c r="H253" i="1" s="1"/>
  <c r="K249" i="1"/>
  <c r="K248" i="1" s="1"/>
  <c r="J249" i="1"/>
  <c r="J248" i="1" s="1"/>
  <c r="I249" i="1"/>
  <c r="H249" i="1"/>
  <c r="G249" i="1"/>
  <c r="G248" i="1" s="1"/>
  <c r="F249" i="1"/>
  <c r="F248" i="1" s="1"/>
  <c r="I248" i="1"/>
  <c r="H248" i="1"/>
  <c r="K247" i="1"/>
  <c r="K246" i="1" s="1"/>
  <c r="J247" i="1"/>
  <c r="J246" i="1" s="1"/>
  <c r="I247" i="1"/>
  <c r="H247" i="1"/>
  <c r="G247" i="1"/>
  <c r="G246" i="1" s="1"/>
  <c r="F247" i="1"/>
  <c r="F246" i="1" s="1"/>
  <c r="I246" i="1"/>
  <c r="H246" i="1"/>
  <c r="K245" i="1"/>
  <c r="K244" i="1" s="1"/>
  <c r="K243" i="1" s="1"/>
  <c r="K242" i="1" s="1"/>
  <c r="K241" i="1" s="1"/>
  <c r="J245" i="1"/>
  <c r="J244" i="1" s="1"/>
  <c r="J243" i="1" s="1"/>
  <c r="J242" i="1" s="1"/>
  <c r="J241" i="1" s="1"/>
  <c r="I245" i="1"/>
  <c r="H245" i="1"/>
  <c r="G245" i="1"/>
  <c r="G244" i="1" s="1"/>
  <c r="G243" i="1" s="1"/>
  <c r="G242" i="1" s="1"/>
  <c r="G241" i="1" s="1"/>
  <c r="F245" i="1"/>
  <c r="F244" i="1" s="1"/>
  <c r="F243" i="1" s="1"/>
  <c r="F242" i="1" s="1"/>
  <c r="F241" i="1" s="1"/>
  <c r="I244" i="1"/>
  <c r="I243" i="1" s="1"/>
  <c r="I242" i="1" s="1"/>
  <c r="I241" i="1" s="1"/>
  <c r="H244" i="1"/>
  <c r="H243" i="1" s="1"/>
  <c r="H242" i="1" s="1"/>
  <c r="H241" i="1" s="1"/>
  <c r="K238" i="1"/>
  <c r="J238" i="1"/>
  <c r="I238" i="1"/>
  <c r="I237" i="1" s="1"/>
  <c r="I236" i="1" s="1"/>
  <c r="H238" i="1"/>
  <c r="H237" i="1" s="1"/>
  <c r="H236" i="1" s="1"/>
  <c r="G238" i="1"/>
  <c r="F238" i="1"/>
  <c r="K237" i="1"/>
  <c r="K236" i="1" s="1"/>
  <c r="J237" i="1"/>
  <c r="J236" i="1" s="1"/>
  <c r="G237" i="1"/>
  <c r="G236" i="1" s="1"/>
  <c r="F237" i="1"/>
  <c r="F236" i="1" s="1"/>
  <c r="K235" i="1"/>
  <c r="K234" i="1" s="1"/>
  <c r="K233" i="1" s="1"/>
  <c r="J235" i="1"/>
  <c r="J234" i="1" s="1"/>
  <c r="J233" i="1" s="1"/>
  <c r="I235" i="1"/>
  <c r="H235" i="1"/>
  <c r="G235" i="1"/>
  <c r="G234" i="1" s="1"/>
  <c r="G233" i="1" s="1"/>
  <c r="F235" i="1"/>
  <c r="F234" i="1" s="1"/>
  <c r="F233" i="1" s="1"/>
  <c r="I234" i="1"/>
  <c r="I233" i="1" s="1"/>
  <c r="H234" i="1"/>
  <c r="H233" i="1" s="1"/>
  <c r="K232" i="1"/>
  <c r="J232" i="1"/>
  <c r="I232" i="1"/>
  <c r="I231" i="1" s="1"/>
  <c r="I230" i="1" s="1"/>
  <c r="I229" i="1" s="1"/>
  <c r="I228" i="1" s="1"/>
  <c r="I227" i="1" s="1"/>
  <c r="H232" i="1"/>
  <c r="H231" i="1" s="1"/>
  <c r="H230" i="1" s="1"/>
  <c r="G232" i="1"/>
  <c r="F232" i="1"/>
  <c r="K231" i="1"/>
  <c r="K230" i="1" s="1"/>
  <c r="K229" i="1" s="1"/>
  <c r="K228" i="1" s="1"/>
  <c r="K227" i="1" s="1"/>
  <c r="J231" i="1"/>
  <c r="J230" i="1" s="1"/>
  <c r="G231" i="1"/>
  <c r="G230" i="1" s="1"/>
  <c r="F231" i="1"/>
  <c r="F230" i="1" s="1"/>
  <c r="F229" i="1" s="1"/>
  <c r="F228" i="1" s="1"/>
  <c r="F227" i="1" s="1"/>
  <c r="K226" i="1"/>
  <c r="J226" i="1"/>
  <c r="I226" i="1"/>
  <c r="H226" i="1"/>
  <c r="G226" i="1"/>
  <c r="F226" i="1"/>
  <c r="K225" i="1"/>
  <c r="J225" i="1"/>
  <c r="I225" i="1"/>
  <c r="H225" i="1"/>
  <c r="G225" i="1"/>
  <c r="F225" i="1"/>
  <c r="K224" i="1"/>
  <c r="J224" i="1"/>
  <c r="I224" i="1"/>
  <c r="I223" i="1" s="1"/>
  <c r="H224" i="1"/>
  <c r="G224" i="1"/>
  <c r="F224" i="1"/>
  <c r="K223" i="1"/>
  <c r="J223" i="1"/>
  <c r="H223" i="1"/>
  <c r="G223" i="1"/>
  <c r="F223" i="1"/>
  <c r="K222" i="1"/>
  <c r="J222" i="1"/>
  <c r="I222" i="1"/>
  <c r="I221" i="1" s="1"/>
  <c r="I220" i="1" s="1"/>
  <c r="H222" i="1"/>
  <c r="G222" i="1"/>
  <c r="F222" i="1"/>
  <c r="K221" i="1"/>
  <c r="K220" i="1" s="1"/>
  <c r="J221" i="1"/>
  <c r="H221" i="1"/>
  <c r="G221" i="1"/>
  <c r="G220" i="1" s="1"/>
  <c r="F221" i="1"/>
  <c r="J220" i="1"/>
  <c r="H220" i="1"/>
  <c r="F220" i="1"/>
  <c r="K219" i="1"/>
  <c r="K218" i="1" s="1"/>
  <c r="K217" i="1" s="1"/>
  <c r="K216" i="1" s="1"/>
  <c r="K215" i="1" s="1"/>
  <c r="J219" i="1"/>
  <c r="I219" i="1"/>
  <c r="H219" i="1"/>
  <c r="G219" i="1"/>
  <c r="G218" i="1" s="1"/>
  <c r="G217" i="1" s="1"/>
  <c r="G216" i="1" s="1"/>
  <c r="G215" i="1" s="1"/>
  <c r="F219" i="1"/>
  <c r="J218" i="1"/>
  <c r="I218" i="1"/>
  <c r="I217" i="1" s="1"/>
  <c r="H218" i="1"/>
  <c r="H217" i="1" s="1"/>
  <c r="H216" i="1" s="1"/>
  <c r="H215" i="1" s="1"/>
  <c r="F218" i="1"/>
  <c r="J217" i="1"/>
  <c r="F217" i="1"/>
  <c r="F216" i="1" s="1"/>
  <c r="F215" i="1" s="1"/>
  <c r="J216" i="1"/>
  <c r="J215" i="1"/>
  <c r="K214" i="1"/>
  <c r="J214" i="1"/>
  <c r="I214" i="1"/>
  <c r="H214" i="1"/>
  <c r="G214" i="1"/>
  <c r="F214" i="1"/>
  <c r="K213" i="1"/>
  <c r="K212" i="1" s="1"/>
  <c r="K211" i="1" s="1"/>
  <c r="K210" i="1" s="1"/>
  <c r="K209" i="1" s="1"/>
  <c r="J213" i="1"/>
  <c r="I213" i="1"/>
  <c r="H213" i="1"/>
  <c r="G213" i="1"/>
  <c r="G212" i="1" s="1"/>
  <c r="G211" i="1" s="1"/>
  <c r="G210" i="1" s="1"/>
  <c r="F213" i="1"/>
  <c r="J212" i="1"/>
  <c r="I212" i="1"/>
  <c r="I211" i="1" s="1"/>
  <c r="I210" i="1" s="1"/>
  <c r="I209" i="1" s="1"/>
  <c r="H212" i="1"/>
  <c r="H211" i="1" s="1"/>
  <c r="H210" i="1" s="1"/>
  <c r="H209" i="1" s="1"/>
  <c r="F212" i="1"/>
  <c r="J211" i="1"/>
  <c r="F211" i="1"/>
  <c r="F210" i="1" s="1"/>
  <c r="F209" i="1" s="1"/>
  <c r="J210" i="1"/>
  <c r="J209" i="1"/>
  <c r="G209" i="1"/>
  <c r="K207" i="1"/>
  <c r="K206" i="1" s="1"/>
  <c r="J207" i="1"/>
  <c r="I207" i="1"/>
  <c r="H207" i="1"/>
  <c r="G207" i="1"/>
  <c r="G206" i="1" s="1"/>
  <c r="F207" i="1"/>
  <c r="J206" i="1"/>
  <c r="I206" i="1"/>
  <c r="H206" i="1"/>
  <c r="F206" i="1"/>
  <c r="K205" i="1"/>
  <c r="K204" i="1" s="1"/>
  <c r="J205" i="1"/>
  <c r="I205" i="1"/>
  <c r="H205" i="1"/>
  <c r="G205" i="1"/>
  <c r="G204" i="1" s="1"/>
  <c r="F205" i="1"/>
  <c r="J204" i="1"/>
  <c r="I204" i="1"/>
  <c r="H204" i="1"/>
  <c r="F204" i="1"/>
  <c r="K203" i="1"/>
  <c r="K202" i="1" s="1"/>
  <c r="J203" i="1"/>
  <c r="I203" i="1"/>
  <c r="H203" i="1"/>
  <c r="G203" i="1"/>
  <c r="G202" i="1" s="1"/>
  <c r="F203" i="1"/>
  <c r="J202" i="1"/>
  <c r="I202" i="1"/>
  <c r="H202" i="1"/>
  <c r="F202" i="1"/>
  <c r="K201" i="1"/>
  <c r="K200" i="1" s="1"/>
  <c r="J201" i="1"/>
  <c r="I201" i="1"/>
  <c r="H201" i="1"/>
  <c r="G201" i="1"/>
  <c r="G200" i="1" s="1"/>
  <c r="G199" i="1" s="1"/>
  <c r="F201" i="1"/>
  <c r="J200" i="1"/>
  <c r="I200" i="1"/>
  <c r="I199" i="1" s="1"/>
  <c r="I898" i="1" s="1"/>
  <c r="H200" i="1"/>
  <c r="F200" i="1"/>
  <c r="K199" i="1"/>
  <c r="J199" i="1"/>
  <c r="J898" i="1" s="1"/>
  <c r="H199" i="1"/>
  <c r="H898" i="1" s="1"/>
  <c r="F199" i="1"/>
  <c r="F898" i="1" s="1"/>
  <c r="K198" i="1"/>
  <c r="J198" i="1"/>
  <c r="I198" i="1"/>
  <c r="I197" i="1" s="1"/>
  <c r="H198" i="1"/>
  <c r="H197" i="1" s="1"/>
  <c r="G198" i="1"/>
  <c r="F198" i="1"/>
  <c r="K197" i="1"/>
  <c r="J197" i="1"/>
  <c r="G197" i="1"/>
  <c r="F197" i="1"/>
  <c r="K196" i="1"/>
  <c r="J196" i="1"/>
  <c r="I196" i="1"/>
  <c r="I195" i="1" s="1"/>
  <c r="H196" i="1"/>
  <c r="H195" i="1" s="1"/>
  <c r="G196" i="1"/>
  <c r="F196" i="1"/>
  <c r="K195" i="1"/>
  <c r="J195" i="1"/>
  <c r="G195" i="1"/>
  <c r="F195" i="1"/>
  <c r="K194" i="1"/>
  <c r="J194" i="1"/>
  <c r="I194" i="1"/>
  <c r="H194" i="1"/>
  <c r="G194" i="1"/>
  <c r="F194" i="1"/>
  <c r="K193" i="1"/>
  <c r="K192" i="1" s="1"/>
  <c r="J193" i="1"/>
  <c r="I193" i="1"/>
  <c r="H193" i="1"/>
  <c r="G193" i="1"/>
  <c r="G192" i="1" s="1"/>
  <c r="F193" i="1"/>
  <c r="J192" i="1"/>
  <c r="I192" i="1"/>
  <c r="H192" i="1"/>
  <c r="F192" i="1"/>
  <c r="K191" i="1"/>
  <c r="J191" i="1"/>
  <c r="I191" i="1"/>
  <c r="H191" i="1"/>
  <c r="G191" i="1"/>
  <c r="F191" i="1"/>
  <c r="K190" i="1"/>
  <c r="J190" i="1"/>
  <c r="I190" i="1"/>
  <c r="I189" i="1" s="1"/>
  <c r="H190" i="1"/>
  <c r="G190" i="1"/>
  <c r="F190" i="1"/>
  <c r="K189" i="1"/>
  <c r="J189" i="1"/>
  <c r="H189" i="1"/>
  <c r="G189" i="1"/>
  <c r="G181" i="1" s="1"/>
  <c r="F189" i="1"/>
  <c r="K188" i="1"/>
  <c r="J188" i="1"/>
  <c r="I188" i="1"/>
  <c r="I187" i="1" s="1"/>
  <c r="H188" i="1"/>
  <c r="G188" i="1"/>
  <c r="F188" i="1"/>
  <c r="K187" i="1"/>
  <c r="J187" i="1"/>
  <c r="H187" i="1"/>
  <c r="G187" i="1"/>
  <c r="F187" i="1"/>
  <c r="K186" i="1"/>
  <c r="J186" i="1"/>
  <c r="I186" i="1"/>
  <c r="H186" i="1"/>
  <c r="G186" i="1"/>
  <c r="F186" i="1"/>
  <c r="K185" i="1"/>
  <c r="K184" i="1" s="1"/>
  <c r="J185" i="1"/>
  <c r="I185" i="1"/>
  <c r="H185" i="1"/>
  <c r="G185" i="1"/>
  <c r="G184" i="1" s="1"/>
  <c r="F185" i="1"/>
  <c r="J184" i="1"/>
  <c r="I184" i="1"/>
  <c r="H184" i="1"/>
  <c r="F184" i="1"/>
  <c r="K183" i="1"/>
  <c r="K182" i="1" s="1"/>
  <c r="K181" i="1" s="1"/>
  <c r="J183" i="1"/>
  <c r="I183" i="1"/>
  <c r="H183" i="1"/>
  <c r="G183" i="1"/>
  <c r="G182" i="1" s="1"/>
  <c r="F183" i="1"/>
  <c r="J182" i="1"/>
  <c r="I182" i="1"/>
  <c r="I181" i="1" s="1"/>
  <c r="H182" i="1"/>
  <c r="F182" i="1"/>
  <c r="J181" i="1"/>
  <c r="F181" i="1"/>
  <c r="K180" i="1"/>
  <c r="J180" i="1"/>
  <c r="I180" i="1"/>
  <c r="I179" i="1" s="1"/>
  <c r="H180" i="1"/>
  <c r="H179" i="1" s="1"/>
  <c r="H178" i="1" s="1"/>
  <c r="G180" i="1"/>
  <c r="F180" i="1"/>
  <c r="K179" i="1"/>
  <c r="K178" i="1" s="1"/>
  <c r="K177" i="1" s="1"/>
  <c r="J179" i="1"/>
  <c r="J178" i="1" s="1"/>
  <c r="J177" i="1" s="1"/>
  <c r="G179" i="1"/>
  <c r="G178" i="1" s="1"/>
  <c r="F179" i="1"/>
  <c r="F178" i="1" s="1"/>
  <c r="I178" i="1"/>
  <c r="K176" i="1"/>
  <c r="J176" i="1"/>
  <c r="I176" i="1"/>
  <c r="I175" i="1" s="1"/>
  <c r="H176" i="1"/>
  <c r="H175" i="1" s="1"/>
  <c r="G176" i="1"/>
  <c r="F176" i="1"/>
  <c r="K175" i="1"/>
  <c r="J175" i="1"/>
  <c r="G175" i="1"/>
  <c r="F175" i="1"/>
  <c r="K174" i="1"/>
  <c r="J174" i="1"/>
  <c r="I174" i="1"/>
  <c r="I173" i="1" s="1"/>
  <c r="H174" i="1"/>
  <c r="H173" i="1" s="1"/>
  <c r="H172" i="1" s="1"/>
  <c r="H171" i="1" s="1"/>
  <c r="G174" i="1"/>
  <c r="F174" i="1"/>
  <c r="K173" i="1"/>
  <c r="K172" i="1" s="1"/>
  <c r="K171" i="1" s="1"/>
  <c r="J173" i="1"/>
  <c r="J172" i="1" s="1"/>
  <c r="J171" i="1" s="1"/>
  <c r="G173" i="1"/>
  <c r="F173" i="1"/>
  <c r="I172" i="1"/>
  <c r="I171" i="1" s="1"/>
  <c r="F172" i="1"/>
  <c r="F171" i="1" s="1"/>
  <c r="K170" i="1"/>
  <c r="J170" i="1"/>
  <c r="I170" i="1"/>
  <c r="H170" i="1"/>
  <c r="G170" i="1"/>
  <c r="F170" i="1"/>
  <c r="K169" i="1"/>
  <c r="K168" i="1" s="1"/>
  <c r="J169" i="1"/>
  <c r="I169" i="1"/>
  <c r="H169" i="1"/>
  <c r="G169" i="1"/>
  <c r="G168" i="1" s="1"/>
  <c r="G167" i="1" s="1"/>
  <c r="F169" i="1"/>
  <c r="J168" i="1"/>
  <c r="I168" i="1"/>
  <c r="I167" i="1" s="1"/>
  <c r="H168" i="1"/>
  <c r="F168" i="1"/>
  <c r="K167" i="1"/>
  <c r="J167" i="1"/>
  <c r="H167" i="1"/>
  <c r="F167" i="1"/>
  <c r="K166" i="1"/>
  <c r="J166" i="1"/>
  <c r="I166" i="1"/>
  <c r="H166" i="1"/>
  <c r="G166" i="1"/>
  <c r="F166" i="1"/>
  <c r="K165" i="1"/>
  <c r="K164" i="1" s="1"/>
  <c r="K163" i="1" s="1"/>
  <c r="J165" i="1"/>
  <c r="I165" i="1"/>
  <c r="H165" i="1"/>
  <c r="G165" i="1"/>
  <c r="G164" i="1" s="1"/>
  <c r="G163" i="1" s="1"/>
  <c r="F165" i="1"/>
  <c r="J164" i="1"/>
  <c r="I164" i="1"/>
  <c r="I163" i="1" s="1"/>
  <c r="H164" i="1"/>
  <c r="F164" i="1"/>
  <c r="F163" i="1" s="1"/>
  <c r="J163" i="1"/>
  <c r="H163" i="1"/>
  <c r="K161" i="1"/>
  <c r="K160" i="1" s="1"/>
  <c r="J161" i="1"/>
  <c r="J160" i="1" s="1"/>
  <c r="J159" i="1" s="1"/>
  <c r="J149" i="1" s="1"/>
  <c r="I161" i="1"/>
  <c r="H161" i="1"/>
  <c r="G161" i="1"/>
  <c r="G160" i="1" s="1"/>
  <c r="F161" i="1"/>
  <c r="F160" i="1" s="1"/>
  <c r="F159" i="1" s="1"/>
  <c r="I160" i="1"/>
  <c r="I159" i="1" s="1"/>
  <c r="H160" i="1"/>
  <c r="H159" i="1" s="1"/>
  <c r="K159" i="1"/>
  <c r="G159" i="1"/>
  <c r="K158" i="1"/>
  <c r="J158" i="1"/>
  <c r="I158" i="1"/>
  <c r="I157" i="1" s="1"/>
  <c r="I156" i="1" s="1"/>
  <c r="H158" i="1"/>
  <c r="G158" i="1"/>
  <c r="F158" i="1"/>
  <c r="K157" i="1"/>
  <c r="K156" i="1" s="1"/>
  <c r="J157" i="1"/>
  <c r="H157" i="1"/>
  <c r="G157" i="1"/>
  <c r="G156" i="1" s="1"/>
  <c r="F157" i="1"/>
  <c r="J156" i="1"/>
  <c r="H156" i="1"/>
  <c r="F156" i="1"/>
  <c r="K155" i="1"/>
  <c r="K154" i="1" s="1"/>
  <c r="K153" i="1" s="1"/>
  <c r="K149" i="1" s="1"/>
  <c r="J155" i="1"/>
  <c r="I155" i="1"/>
  <c r="H155" i="1"/>
  <c r="G155" i="1"/>
  <c r="G154" i="1" s="1"/>
  <c r="G153" i="1" s="1"/>
  <c r="G149" i="1" s="1"/>
  <c r="F155" i="1"/>
  <c r="F154" i="1" s="1"/>
  <c r="F153" i="1" s="1"/>
  <c r="J154" i="1"/>
  <c r="I154" i="1"/>
  <c r="I153" i="1" s="1"/>
  <c r="H154" i="1"/>
  <c r="H153" i="1" s="1"/>
  <c r="J153" i="1"/>
  <c r="K152" i="1"/>
  <c r="J152" i="1"/>
  <c r="I152" i="1"/>
  <c r="I151" i="1" s="1"/>
  <c r="H152" i="1"/>
  <c r="G152" i="1"/>
  <c r="F152" i="1"/>
  <c r="K151" i="1"/>
  <c r="K150" i="1" s="1"/>
  <c r="J151" i="1"/>
  <c r="H151" i="1"/>
  <c r="H150" i="1" s="1"/>
  <c r="H149" i="1" s="1"/>
  <c r="G151" i="1"/>
  <c r="G150" i="1" s="1"/>
  <c r="F151" i="1"/>
  <c r="J150" i="1"/>
  <c r="I150" i="1"/>
  <c r="F150" i="1"/>
  <c r="K148" i="1"/>
  <c r="J148" i="1"/>
  <c r="I148" i="1"/>
  <c r="I147" i="1" s="1"/>
  <c r="H148" i="1"/>
  <c r="H147" i="1" s="1"/>
  <c r="H146" i="1" s="1"/>
  <c r="G148" i="1"/>
  <c r="F148" i="1"/>
  <c r="K147" i="1"/>
  <c r="K146" i="1" s="1"/>
  <c r="J147" i="1"/>
  <c r="J146" i="1" s="1"/>
  <c r="G147" i="1"/>
  <c r="G146" i="1" s="1"/>
  <c r="F147" i="1"/>
  <c r="F146" i="1" s="1"/>
  <c r="I146" i="1"/>
  <c r="K145" i="1"/>
  <c r="K144" i="1" s="1"/>
  <c r="J145" i="1"/>
  <c r="J144" i="1" s="1"/>
  <c r="J143" i="1" s="1"/>
  <c r="I145" i="1"/>
  <c r="H145" i="1"/>
  <c r="G145" i="1"/>
  <c r="G144" i="1" s="1"/>
  <c r="F145" i="1"/>
  <c r="F144" i="1" s="1"/>
  <c r="F143" i="1" s="1"/>
  <c r="I144" i="1"/>
  <c r="I143" i="1" s="1"/>
  <c r="H144" i="1"/>
  <c r="H143" i="1" s="1"/>
  <c r="K143" i="1"/>
  <c r="G143" i="1"/>
  <c r="K142" i="1"/>
  <c r="J142" i="1"/>
  <c r="I142" i="1"/>
  <c r="I140" i="1" s="1"/>
  <c r="I139" i="1" s="1"/>
  <c r="I138" i="1" s="1"/>
  <c r="H142" i="1"/>
  <c r="G142" i="1"/>
  <c r="F142" i="1"/>
  <c r="K141" i="1"/>
  <c r="K140" i="1" s="1"/>
  <c r="K139" i="1" s="1"/>
  <c r="K138" i="1" s="1"/>
  <c r="J141" i="1"/>
  <c r="J140" i="1" s="1"/>
  <c r="J139" i="1" s="1"/>
  <c r="J138" i="1" s="1"/>
  <c r="I141" i="1"/>
  <c r="H141" i="1"/>
  <c r="G141" i="1"/>
  <c r="G140" i="1" s="1"/>
  <c r="G139" i="1" s="1"/>
  <c r="G138" i="1" s="1"/>
  <c r="F141" i="1"/>
  <c r="F140" i="1" s="1"/>
  <c r="F139" i="1" s="1"/>
  <c r="F138" i="1" s="1"/>
  <c r="H140" i="1"/>
  <c r="H139" i="1"/>
  <c r="K136" i="1"/>
  <c r="J136" i="1"/>
  <c r="I136" i="1"/>
  <c r="H136" i="1"/>
  <c r="G136" i="1"/>
  <c r="F136" i="1"/>
  <c r="K135" i="1"/>
  <c r="J135" i="1"/>
  <c r="I135" i="1"/>
  <c r="H135" i="1"/>
  <c r="G135" i="1"/>
  <c r="F135" i="1"/>
  <c r="K134" i="1"/>
  <c r="J134" i="1"/>
  <c r="I134" i="1"/>
  <c r="I132" i="1" s="1"/>
  <c r="I131" i="1" s="1"/>
  <c r="I130" i="1" s="1"/>
  <c r="I129" i="1" s="1"/>
  <c r="H134" i="1"/>
  <c r="G134" i="1"/>
  <c r="F134" i="1"/>
  <c r="K133" i="1"/>
  <c r="K132" i="1" s="1"/>
  <c r="K131" i="1" s="1"/>
  <c r="K130" i="1" s="1"/>
  <c r="K129" i="1" s="1"/>
  <c r="J133" i="1"/>
  <c r="I133" i="1"/>
  <c r="H133" i="1"/>
  <c r="G133" i="1"/>
  <c r="G132" i="1" s="1"/>
  <c r="G131" i="1" s="1"/>
  <c r="G130" i="1" s="1"/>
  <c r="G129" i="1" s="1"/>
  <c r="F133" i="1"/>
  <c r="J132" i="1"/>
  <c r="J131" i="1" s="1"/>
  <c r="J130" i="1" s="1"/>
  <c r="J129" i="1" s="1"/>
  <c r="H132" i="1"/>
  <c r="H131" i="1" s="1"/>
  <c r="H130" i="1" s="1"/>
  <c r="H129" i="1" s="1"/>
  <c r="F132" i="1"/>
  <c r="F131" i="1" s="1"/>
  <c r="F130" i="1" s="1"/>
  <c r="F129" i="1" s="1"/>
  <c r="K127" i="1"/>
  <c r="K126" i="1" s="1"/>
  <c r="K125" i="1" s="1"/>
  <c r="K124" i="1" s="1"/>
  <c r="K123" i="1" s="1"/>
  <c r="J127" i="1"/>
  <c r="I127" i="1"/>
  <c r="H127" i="1"/>
  <c r="G127" i="1"/>
  <c r="G126" i="1" s="1"/>
  <c r="G125" i="1" s="1"/>
  <c r="G124" i="1" s="1"/>
  <c r="G123" i="1" s="1"/>
  <c r="F127" i="1"/>
  <c r="F126" i="1" s="1"/>
  <c r="F125" i="1" s="1"/>
  <c r="F124" i="1" s="1"/>
  <c r="F123" i="1" s="1"/>
  <c r="J126" i="1"/>
  <c r="I126" i="1"/>
  <c r="I125" i="1" s="1"/>
  <c r="I124" i="1" s="1"/>
  <c r="I123" i="1" s="1"/>
  <c r="H126" i="1"/>
  <c r="H125" i="1" s="1"/>
  <c r="H124" i="1" s="1"/>
  <c r="H123" i="1" s="1"/>
  <c r="J125" i="1"/>
  <c r="J124" i="1"/>
  <c r="J123" i="1"/>
  <c r="K122" i="1"/>
  <c r="J122" i="1"/>
  <c r="I122" i="1"/>
  <c r="I121" i="1" s="1"/>
  <c r="I120" i="1" s="1"/>
  <c r="I119" i="1" s="1"/>
  <c r="I118" i="1" s="1"/>
  <c r="H122" i="1"/>
  <c r="G122" i="1"/>
  <c r="F122" i="1"/>
  <c r="K121" i="1"/>
  <c r="K120" i="1" s="1"/>
  <c r="J121" i="1"/>
  <c r="H121" i="1"/>
  <c r="G121" i="1"/>
  <c r="G120" i="1" s="1"/>
  <c r="F121" i="1"/>
  <c r="J120" i="1"/>
  <c r="H120" i="1"/>
  <c r="F120" i="1"/>
  <c r="K119" i="1"/>
  <c r="K118" i="1" s="1"/>
  <c r="J119" i="1"/>
  <c r="H119" i="1"/>
  <c r="G119" i="1"/>
  <c r="G118" i="1" s="1"/>
  <c r="F119" i="1"/>
  <c r="J118" i="1"/>
  <c r="H118" i="1"/>
  <c r="F118" i="1"/>
  <c r="K117" i="1"/>
  <c r="K116" i="1" s="1"/>
  <c r="J117" i="1"/>
  <c r="I117" i="1"/>
  <c r="H117" i="1"/>
  <c r="G117" i="1"/>
  <c r="G116" i="1" s="1"/>
  <c r="F117" i="1"/>
  <c r="J116" i="1"/>
  <c r="I116" i="1"/>
  <c r="H116" i="1"/>
  <c r="F116" i="1"/>
  <c r="K115" i="1"/>
  <c r="J115" i="1"/>
  <c r="I115" i="1"/>
  <c r="H115" i="1"/>
  <c r="G115" i="1"/>
  <c r="F115" i="1"/>
  <c r="K114" i="1"/>
  <c r="J114" i="1"/>
  <c r="I114" i="1"/>
  <c r="I112" i="1" s="1"/>
  <c r="H114" i="1"/>
  <c r="G114" i="1"/>
  <c r="F114" i="1"/>
  <c r="K113" i="1"/>
  <c r="K112" i="1" s="1"/>
  <c r="J113" i="1"/>
  <c r="I113" i="1"/>
  <c r="H113" i="1"/>
  <c r="G113" i="1"/>
  <c r="G112" i="1" s="1"/>
  <c r="F113" i="1"/>
  <c r="J112" i="1"/>
  <c r="J107" i="1" s="1"/>
  <c r="H112" i="1"/>
  <c r="F112" i="1"/>
  <c r="K111" i="1"/>
  <c r="K110" i="1" s="1"/>
  <c r="J111" i="1"/>
  <c r="I111" i="1"/>
  <c r="H111" i="1"/>
  <c r="G111" i="1"/>
  <c r="G110" i="1" s="1"/>
  <c r="F111" i="1"/>
  <c r="J110" i="1"/>
  <c r="I110" i="1"/>
  <c r="H110" i="1"/>
  <c r="F110" i="1"/>
  <c r="K109" i="1"/>
  <c r="K108" i="1" s="1"/>
  <c r="J109" i="1"/>
  <c r="I109" i="1"/>
  <c r="H109" i="1"/>
  <c r="G109" i="1"/>
  <c r="G108" i="1" s="1"/>
  <c r="F109" i="1"/>
  <c r="J108" i="1"/>
  <c r="I108" i="1"/>
  <c r="H108" i="1"/>
  <c r="F108" i="1"/>
  <c r="H107" i="1"/>
  <c r="H896" i="1" s="1"/>
  <c r="G107" i="1"/>
  <c r="F107" i="1"/>
  <c r="F896" i="1" s="1"/>
  <c r="H106" i="1"/>
  <c r="K105" i="1"/>
  <c r="K104" i="1" s="1"/>
  <c r="J105" i="1"/>
  <c r="J104" i="1" s="1"/>
  <c r="J103" i="1" s="1"/>
  <c r="I105" i="1"/>
  <c r="H105" i="1"/>
  <c r="G105" i="1"/>
  <c r="G104" i="1" s="1"/>
  <c r="G103" i="1" s="1"/>
  <c r="F105" i="1"/>
  <c r="F104" i="1" s="1"/>
  <c r="I104" i="1"/>
  <c r="I103" i="1" s="1"/>
  <c r="H104" i="1"/>
  <c r="H103" i="1" s="1"/>
  <c r="K103" i="1"/>
  <c r="K102" i="1"/>
  <c r="J102" i="1"/>
  <c r="I102" i="1"/>
  <c r="H102" i="1"/>
  <c r="G102" i="1"/>
  <c r="F102" i="1"/>
  <c r="K101" i="1"/>
  <c r="K100" i="1" s="1"/>
  <c r="K99" i="1" s="1"/>
  <c r="J101" i="1"/>
  <c r="J100" i="1" s="1"/>
  <c r="J99" i="1" s="1"/>
  <c r="I101" i="1"/>
  <c r="H101" i="1"/>
  <c r="G101" i="1"/>
  <c r="G100" i="1" s="1"/>
  <c r="G99" i="1" s="1"/>
  <c r="F101" i="1"/>
  <c r="I100" i="1"/>
  <c r="I99" i="1" s="1"/>
  <c r="H100" i="1"/>
  <c r="F100" i="1"/>
  <c r="F99" i="1" s="1"/>
  <c r="H99" i="1"/>
  <c r="K98" i="1"/>
  <c r="J98" i="1"/>
  <c r="I98" i="1"/>
  <c r="I96" i="1" s="1"/>
  <c r="I92" i="1" s="1"/>
  <c r="I91" i="1" s="1"/>
  <c r="I90" i="1" s="1"/>
  <c r="H98" i="1"/>
  <c r="G98" i="1"/>
  <c r="F98" i="1"/>
  <c r="K97" i="1"/>
  <c r="K96" i="1" s="1"/>
  <c r="J97" i="1"/>
  <c r="I97" i="1"/>
  <c r="H97" i="1"/>
  <c r="G97" i="1"/>
  <c r="G96" i="1" s="1"/>
  <c r="F97" i="1"/>
  <c r="J96" i="1"/>
  <c r="H96" i="1"/>
  <c r="F96" i="1"/>
  <c r="K95" i="1"/>
  <c r="J95" i="1"/>
  <c r="I95" i="1"/>
  <c r="H95" i="1"/>
  <c r="G95" i="1"/>
  <c r="F95" i="1"/>
  <c r="K94" i="1"/>
  <c r="J94" i="1"/>
  <c r="J93" i="1" s="1"/>
  <c r="J92" i="1" s="1"/>
  <c r="J91" i="1" s="1"/>
  <c r="J90" i="1" s="1"/>
  <c r="I94" i="1"/>
  <c r="I93" i="1" s="1"/>
  <c r="H94" i="1"/>
  <c r="G94" i="1"/>
  <c r="F94" i="1"/>
  <c r="K93" i="1"/>
  <c r="H93" i="1"/>
  <c r="G93" i="1"/>
  <c r="G92" i="1" s="1"/>
  <c r="F93" i="1"/>
  <c r="H92" i="1"/>
  <c r="F92" i="1"/>
  <c r="H91" i="1"/>
  <c r="H90" i="1"/>
  <c r="H89" i="1" s="1"/>
  <c r="K88" i="1"/>
  <c r="J88" i="1"/>
  <c r="I88" i="1"/>
  <c r="H88" i="1"/>
  <c r="G88" i="1"/>
  <c r="F88" i="1"/>
  <c r="K87" i="1"/>
  <c r="K86" i="1" s="1"/>
  <c r="J87" i="1"/>
  <c r="I87" i="1"/>
  <c r="H87" i="1"/>
  <c r="G87" i="1"/>
  <c r="G86" i="1" s="1"/>
  <c r="F87" i="1"/>
  <c r="J86" i="1"/>
  <c r="I86" i="1"/>
  <c r="H86" i="1"/>
  <c r="F86" i="1"/>
  <c r="K85" i="1"/>
  <c r="J85" i="1"/>
  <c r="I85" i="1"/>
  <c r="H85" i="1"/>
  <c r="G85" i="1"/>
  <c r="F85" i="1"/>
  <c r="K84" i="1"/>
  <c r="J84" i="1"/>
  <c r="I84" i="1"/>
  <c r="I83" i="1" s="1"/>
  <c r="H84" i="1"/>
  <c r="G84" i="1"/>
  <c r="F84" i="1"/>
  <c r="K83" i="1"/>
  <c r="J83" i="1"/>
  <c r="H83" i="1"/>
  <c r="G83" i="1"/>
  <c r="F83" i="1"/>
  <c r="K82" i="1"/>
  <c r="J82" i="1"/>
  <c r="J81" i="1" s="1"/>
  <c r="I82" i="1"/>
  <c r="I81" i="1" s="1"/>
  <c r="H82" i="1"/>
  <c r="G82" i="1"/>
  <c r="F82" i="1"/>
  <c r="F81" i="1" s="1"/>
  <c r="K81" i="1"/>
  <c r="H81" i="1"/>
  <c r="G81" i="1"/>
  <c r="K80" i="1"/>
  <c r="J80" i="1"/>
  <c r="J79" i="1" s="1"/>
  <c r="J78" i="1" s="1"/>
  <c r="J77" i="1" s="1"/>
  <c r="I80" i="1"/>
  <c r="I79" i="1" s="1"/>
  <c r="H80" i="1"/>
  <c r="G80" i="1"/>
  <c r="F80" i="1"/>
  <c r="F79" i="1" s="1"/>
  <c r="F78" i="1" s="1"/>
  <c r="F77" i="1" s="1"/>
  <c r="K79" i="1"/>
  <c r="K78" i="1" s="1"/>
  <c r="H79" i="1"/>
  <c r="H78" i="1" s="1"/>
  <c r="H77" i="1" s="1"/>
  <c r="G79" i="1"/>
  <c r="G78" i="1" s="1"/>
  <c r="G77" i="1" s="1"/>
  <c r="I78" i="1"/>
  <c r="I77" i="1" s="1"/>
  <c r="K77" i="1"/>
  <c r="K76" i="1"/>
  <c r="J76" i="1"/>
  <c r="J75" i="1" s="1"/>
  <c r="J74" i="1" s="1"/>
  <c r="J73" i="1" s="1"/>
  <c r="J72" i="1" s="1"/>
  <c r="I76" i="1"/>
  <c r="I75" i="1" s="1"/>
  <c r="H76" i="1"/>
  <c r="G76" i="1"/>
  <c r="F76" i="1"/>
  <c r="K75" i="1"/>
  <c r="K74" i="1" s="1"/>
  <c r="H75" i="1"/>
  <c r="G75" i="1"/>
  <c r="G74" i="1" s="1"/>
  <c r="G73" i="1" s="1"/>
  <c r="G72" i="1" s="1"/>
  <c r="G889" i="1" s="1"/>
  <c r="F75" i="1"/>
  <c r="I74" i="1"/>
  <c r="I73" i="1" s="1"/>
  <c r="H74" i="1"/>
  <c r="F74" i="1"/>
  <c r="K73" i="1"/>
  <c r="K72" i="1" s="1"/>
  <c r="K889" i="1" s="1"/>
  <c r="H73" i="1"/>
  <c r="F73" i="1"/>
  <c r="I72" i="1"/>
  <c r="I889" i="1" s="1"/>
  <c r="H72" i="1"/>
  <c r="H889" i="1" s="1"/>
  <c r="F72" i="1"/>
  <c r="F889" i="1" s="1"/>
  <c r="K71" i="1"/>
  <c r="K70" i="1" s="1"/>
  <c r="J71" i="1"/>
  <c r="I71" i="1"/>
  <c r="H71" i="1"/>
  <c r="G71" i="1"/>
  <c r="G70" i="1" s="1"/>
  <c r="G69" i="1" s="1"/>
  <c r="F71" i="1"/>
  <c r="F70" i="1" s="1"/>
  <c r="F69" i="1" s="1"/>
  <c r="J70" i="1"/>
  <c r="I70" i="1"/>
  <c r="I69" i="1" s="1"/>
  <c r="H70" i="1"/>
  <c r="H69" i="1" s="1"/>
  <c r="K69" i="1"/>
  <c r="J69" i="1"/>
  <c r="K68" i="1"/>
  <c r="J68" i="1"/>
  <c r="I68" i="1"/>
  <c r="H68" i="1"/>
  <c r="G68" i="1"/>
  <c r="F68" i="1"/>
  <c r="K67" i="1"/>
  <c r="K66" i="1" s="1"/>
  <c r="K65" i="1" s="1"/>
  <c r="J67" i="1"/>
  <c r="J66" i="1" s="1"/>
  <c r="J65" i="1" s="1"/>
  <c r="J60" i="1" s="1"/>
  <c r="I67" i="1"/>
  <c r="H67" i="1"/>
  <c r="G67" i="1"/>
  <c r="G66" i="1" s="1"/>
  <c r="G65" i="1" s="1"/>
  <c r="F67" i="1"/>
  <c r="I66" i="1"/>
  <c r="I65" i="1" s="1"/>
  <c r="H66" i="1"/>
  <c r="F66" i="1"/>
  <c r="F65" i="1" s="1"/>
  <c r="H65" i="1"/>
  <c r="K64" i="1"/>
  <c r="J64" i="1"/>
  <c r="I64" i="1"/>
  <c r="I62" i="1" s="1"/>
  <c r="I61" i="1" s="1"/>
  <c r="I60" i="1" s="1"/>
  <c r="H64" i="1"/>
  <c r="G64" i="1"/>
  <c r="F64" i="1"/>
  <c r="K63" i="1"/>
  <c r="K62" i="1" s="1"/>
  <c r="K61" i="1" s="1"/>
  <c r="K60" i="1" s="1"/>
  <c r="J63" i="1"/>
  <c r="I63" i="1"/>
  <c r="H63" i="1"/>
  <c r="G63" i="1"/>
  <c r="G62" i="1" s="1"/>
  <c r="F63" i="1"/>
  <c r="J62" i="1"/>
  <c r="H62" i="1"/>
  <c r="H61" i="1" s="1"/>
  <c r="H60" i="1" s="1"/>
  <c r="F62" i="1"/>
  <c r="J61" i="1"/>
  <c r="G61" i="1"/>
  <c r="F61" i="1"/>
  <c r="K59" i="1"/>
  <c r="K58" i="1" s="1"/>
  <c r="J59" i="1"/>
  <c r="I59" i="1"/>
  <c r="H59" i="1"/>
  <c r="H58" i="1" s="1"/>
  <c r="G59" i="1"/>
  <c r="G58" i="1" s="1"/>
  <c r="F59" i="1"/>
  <c r="J58" i="1"/>
  <c r="I58" i="1"/>
  <c r="F58" i="1"/>
  <c r="K57" i="1"/>
  <c r="J57" i="1"/>
  <c r="I57" i="1"/>
  <c r="H57" i="1"/>
  <c r="G57" i="1"/>
  <c r="G55" i="1" s="1"/>
  <c r="F57" i="1"/>
  <c r="K56" i="1"/>
  <c r="J56" i="1"/>
  <c r="I56" i="1"/>
  <c r="I55" i="1" s="1"/>
  <c r="I52" i="1" s="1"/>
  <c r="I51" i="1" s="1"/>
  <c r="I50" i="1" s="1"/>
  <c r="H56" i="1"/>
  <c r="G56" i="1"/>
  <c r="F56" i="1"/>
  <c r="K55" i="1"/>
  <c r="J55" i="1"/>
  <c r="H55" i="1"/>
  <c r="F55" i="1"/>
  <c r="K54" i="1"/>
  <c r="J54" i="1"/>
  <c r="I54" i="1"/>
  <c r="I53" i="1" s="1"/>
  <c r="H54" i="1"/>
  <c r="H53" i="1" s="1"/>
  <c r="H52" i="1" s="1"/>
  <c r="H51" i="1" s="1"/>
  <c r="H50" i="1" s="1"/>
  <c r="G54" i="1"/>
  <c r="F54" i="1"/>
  <c r="K53" i="1"/>
  <c r="J53" i="1"/>
  <c r="J52" i="1" s="1"/>
  <c r="J51" i="1" s="1"/>
  <c r="J50" i="1" s="1"/>
  <c r="G53" i="1"/>
  <c r="F53" i="1"/>
  <c r="K48" i="1"/>
  <c r="J48" i="1"/>
  <c r="I48" i="1"/>
  <c r="I47" i="1" s="1"/>
  <c r="H48" i="1"/>
  <c r="H47" i="1" s="1"/>
  <c r="G48" i="1"/>
  <c r="F48" i="1"/>
  <c r="K47" i="1"/>
  <c r="J47" i="1"/>
  <c r="G47" i="1"/>
  <c r="F47" i="1"/>
  <c r="K46" i="1"/>
  <c r="J46" i="1"/>
  <c r="I46" i="1"/>
  <c r="H46" i="1"/>
  <c r="G46" i="1"/>
  <c r="F46" i="1"/>
  <c r="K45" i="1"/>
  <c r="K44" i="1" s="1"/>
  <c r="J45" i="1"/>
  <c r="J44" i="1" s="1"/>
  <c r="I45" i="1"/>
  <c r="H45" i="1"/>
  <c r="G45" i="1"/>
  <c r="G44" i="1" s="1"/>
  <c r="F45" i="1"/>
  <c r="F44" i="1" s="1"/>
  <c r="I44" i="1"/>
  <c r="H44" i="1"/>
  <c r="K43" i="1"/>
  <c r="K42" i="1" s="1"/>
  <c r="J43" i="1"/>
  <c r="J42" i="1" s="1"/>
  <c r="I43" i="1"/>
  <c r="H43" i="1"/>
  <c r="G43" i="1"/>
  <c r="G42" i="1" s="1"/>
  <c r="F43" i="1"/>
  <c r="F42" i="1" s="1"/>
  <c r="I42" i="1"/>
  <c r="H42" i="1"/>
  <c r="K41" i="1"/>
  <c r="J41" i="1"/>
  <c r="I41" i="1"/>
  <c r="H41" i="1"/>
  <c r="G41" i="1"/>
  <c r="G39" i="1" s="1"/>
  <c r="F41" i="1"/>
  <c r="K40" i="1"/>
  <c r="J40" i="1"/>
  <c r="I40" i="1"/>
  <c r="I39" i="1" s="1"/>
  <c r="H40" i="1"/>
  <c r="H39" i="1" s="1"/>
  <c r="G40" i="1"/>
  <c r="F40" i="1"/>
  <c r="K39" i="1"/>
  <c r="J39" i="1"/>
  <c r="F39" i="1"/>
  <c r="K38" i="1"/>
  <c r="J38" i="1"/>
  <c r="I38" i="1"/>
  <c r="I37" i="1" s="1"/>
  <c r="H38" i="1"/>
  <c r="H37" i="1" s="1"/>
  <c r="G38" i="1"/>
  <c r="F38" i="1"/>
  <c r="K37" i="1"/>
  <c r="J37" i="1"/>
  <c r="J32" i="1" s="1"/>
  <c r="G37" i="1"/>
  <c r="F37" i="1"/>
  <c r="F32" i="1" s="1"/>
  <c r="K36" i="1"/>
  <c r="J36" i="1"/>
  <c r="I36" i="1"/>
  <c r="I35" i="1" s="1"/>
  <c r="H36" i="1"/>
  <c r="H35" i="1" s="1"/>
  <c r="G36" i="1"/>
  <c r="F36" i="1"/>
  <c r="K35" i="1"/>
  <c r="J35" i="1"/>
  <c r="G35" i="1"/>
  <c r="F35" i="1"/>
  <c r="K34" i="1"/>
  <c r="J34" i="1"/>
  <c r="I34" i="1"/>
  <c r="I33" i="1" s="1"/>
  <c r="H34" i="1"/>
  <c r="H33" i="1" s="1"/>
  <c r="G34" i="1"/>
  <c r="F34" i="1"/>
  <c r="K33" i="1"/>
  <c r="J33" i="1"/>
  <c r="G33" i="1"/>
  <c r="F33" i="1"/>
  <c r="I32" i="1"/>
  <c r="K30" i="1"/>
  <c r="J30" i="1"/>
  <c r="I30" i="1"/>
  <c r="I29" i="1" s="1"/>
  <c r="H30" i="1"/>
  <c r="H29" i="1" s="1"/>
  <c r="H28" i="1" s="1"/>
  <c r="G30" i="1"/>
  <c r="F30" i="1"/>
  <c r="K29" i="1"/>
  <c r="K28" i="1" s="1"/>
  <c r="K23" i="1" s="1"/>
  <c r="K22" i="1" s="1"/>
  <c r="J29" i="1"/>
  <c r="J28" i="1" s="1"/>
  <c r="G29" i="1"/>
  <c r="G28" i="1" s="1"/>
  <c r="F29" i="1"/>
  <c r="F28" i="1" s="1"/>
  <c r="I28" i="1"/>
  <c r="K27" i="1"/>
  <c r="J27" i="1"/>
  <c r="I27" i="1"/>
  <c r="H27" i="1"/>
  <c r="G27" i="1"/>
  <c r="G25" i="1" s="1"/>
  <c r="G24" i="1" s="1"/>
  <c r="G23" i="1" s="1"/>
  <c r="G22" i="1" s="1"/>
  <c r="F27" i="1"/>
  <c r="K26" i="1"/>
  <c r="J26" i="1"/>
  <c r="I26" i="1"/>
  <c r="I25" i="1" s="1"/>
  <c r="H26" i="1"/>
  <c r="H25" i="1" s="1"/>
  <c r="H24" i="1" s="1"/>
  <c r="H23" i="1" s="1"/>
  <c r="H22" i="1" s="1"/>
  <c r="G26" i="1"/>
  <c r="F26" i="1"/>
  <c r="K25" i="1"/>
  <c r="K24" i="1" s="1"/>
  <c r="J25" i="1"/>
  <c r="J24" i="1" s="1"/>
  <c r="J23" i="1" s="1"/>
  <c r="J22" i="1" s="1"/>
  <c r="F25" i="1"/>
  <c r="F24" i="1" s="1"/>
  <c r="F23" i="1" s="1"/>
  <c r="F22" i="1" s="1"/>
  <c r="I24" i="1"/>
  <c r="K20" i="1"/>
  <c r="J20" i="1"/>
  <c r="I20" i="1"/>
  <c r="I19" i="1" s="1"/>
  <c r="H20" i="1"/>
  <c r="H19" i="1" s="1"/>
  <c r="G20" i="1"/>
  <c r="F20" i="1"/>
  <c r="F19" i="1" s="1"/>
  <c r="K19" i="1"/>
  <c r="J19" i="1"/>
  <c r="G19" i="1"/>
  <c r="K18" i="1"/>
  <c r="J18" i="1"/>
  <c r="I18" i="1"/>
  <c r="H18" i="1"/>
  <c r="G18" i="1"/>
  <c r="F18" i="1"/>
  <c r="K17" i="1"/>
  <c r="K16" i="1" s="1"/>
  <c r="J17" i="1"/>
  <c r="J16" i="1" s="1"/>
  <c r="I17" i="1"/>
  <c r="H17" i="1"/>
  <c r="G17" i="1"/>
  <c r="G16" i="1" s="1"/>
  <c r="F17" i="1"/>
  <c r="F16" i="1" s="1"/>
  <c r="I16" i="1"/>
  <c r="H16" i="1"/>
  <c r="K15" i="1"/>
  <c r="J15" i="1"/>
  <c r="J14" i="1" s="1"/>
  <c r="J13" i="1" s="1"/>
  <c r="I15" i="1"/>
  <c r="H15" i="1"/>
  <c r="G15" i="1"/>
  <c r="F15" i="1"/>
  <c r="F908" i="1" s="1"/>
  <c r="I14" i="1"/>
  <c r="I13" i="1" s="1"/>
  <c r="I12" i="1" s="1"/>
  <c r="H14" i="1"/>
  <c r="H13" i="1" s="1"/>
  <c r="H836" i="1" l="1"/>
  <c r="H835" i="1" s="1"/>
  <c r="H834" i="1" s="1"/>
  <c r="G841" i="1"/>
  <c r="G836" i="1" s="1"/>
  <c r="G835" i="1" s="1"/>
  <c r="G834" i="1" s="1"/>
  <c r="F841" i="1"/>
  <c r="F836" i="1" s="1"/>
  <c r="F835" i="1" s="1"/>
  <c r="F834" i="1" s="1"/>
  <c r="J841" i="1"/>
  <c r="J836" i="1"/>
  <c r="J835" i="1" s="1"/>
  <c r="J834" i="1" s="1"/>
  <c r="I822" i="1"/>
  <c r="I821" i="1" s="1"/>
  <c r="I801" i="1" s="1"/>
  <c r="K769" i="1"/>
  <c r="K758" i="1" s="1"/>
  <c r="K757" i="1" s="1"/>
  <c r="J688" i="1"/>
  <c r="H688" i="1"/>
  <c r="I688" i="1"/>
  <c r="I674" i="1" s="1"/>
  <c r="I673" i="1" s="1"/>
  <c r="I672" i="1" s="1"/>
  <c r="J674" i="1"/>
  <c r="J673" i="1" s="1"/>
  <c r="J672" i="1" s="1"/>
  <c r="F688" i="1"/>
  <c r="F674" i="1" s="1"/>
  <c r="H636" i="1"/>
  <c r="I636" i="1"/>
  <c r="I605" i="1"/>
  <c r="G600" i="1"/>
  <c r="H600" i="1"/>
  <c r="H590" i="1" s="1"/>
  <c r="H589" i="1" s="1"/>
  <c r="G590" i="1"/>
  <c r="G589" i="1" s="1"/>
  <c r="J554" i="1"/>
  <c r="J539" i="1"/>
  <c r="H539" i="1"/>
  <c r="K539" i="1"/>
  <c r="G539" i="1"/>
  <c r="I488" i="1"/>
  <c r="I487" i="1" s="1"/>
  <c r="I486" i="1" s="1"/>
  <c r="K465" i="1"/>
  <c r="K454" i="1"/>
  <c r="I454" i="1"/>
  <c r="I470" i="1"/>
  <c r="H465" i="1"/>
  <c r="H464" i="1" s="1"/>
  <c r="J470" i="1"/>
  <c r="F433" i="1"/>
  <c r="J433" i="1"/>
  <c r="H420" i="1"/>
  <c r="I419" i="1"/>
  <c r="F395" i="1"/>
  <c r="F394" i="1" s="1"/>
  <c r="G395" i="1"/>
  <c r="G394" i="1" s="1"/>
  <c r="G375" i="1"/>
  <c r="H884" i="1"/>
  <c r="H318" i="1"/>
  <c r="J319" i="1"/>
  <c r="F319" i="1"/>
  <c r="G320" i="1"/>
  <c r="G319" i="1" s="1"/>
  <c r="J265" i="1"/>
  <c r="J905" i="1" s="1"/>
  <c r="H273" i="1"/>
  <c r="H272" i="1" s="1"/>
  <c r="H271" i="1" s="1"/>
  <c r="H265" i="1" s="1"/>
  <c r="H905" i="1" s="1"/>
  <c r="G273" i="1"/>
  <c r="G272" i="1" s="1"/>
  <c r="G271" i="1" s="1"/>
  <c r="G265" i="1" s="1"/>
  <c r="G905" i="1" s="1"/>
  <c r="F208" i="1"/>
  <c r="F177" i="1"/>
  <c r="G177" i="1"/>
  <c r="F162" i="1"/>
  <c r="J162" i="1"/>
  <c r="J137" i="1" s="1"/>
  <c r="H162" i="1"/>
  <c r="I162" i="1"/>
  <c r="H138" i="1"/>
  <c r="J896" i="1"/>
  <c r="J106" i="1"/>
  <c r="K107" i="1"/>
  <c r="K106" i="1" s="1"/>
  <c r="J89" i="1"/>
  <c r="G91" i="1"/>
  <c r="G90" i="1" s="1"/>
  <c r="F60" i="1"/>
  <c r="F52" i="1"/>
  <c r="F51" i="1" s="1"/>
  <c r="F50" i="1" s="1"/>
  <c r="I11" i="1"/>
  <c r="I49" i="1"/>
  <c r="I137" i="1"/>
  <c r="I885" i="1" s="1"/>
  <c r="K908" i="1"/>
  <c r="K14" i="1"/>
  <c r="K13" i="1" s="1"/>
  <c r="H12" i="1"/>
  <c r="I23" i="1"/>
  <c r="I22" i="1" s="1"/>
  <c r="G32" i="1"/>
  <c r="G52" i="1"/>
  <c r="G51" i="1" s="1"/>
  <c r="F149" i="1"/>
  <c r="K162" i="1"/>
  <c r="K137" i="1" s="1"/>
  <c r="K128" i="1" s="1"/>
  <c r="I177" i="1"/>
  <c r="I216" i="1"/>
  <c r="I215" i="1" s="1"/>
  <c r="I208" i="1" s="1"/>
  <c r="G240" i="1"/>
  <c r="K240" i="1"/>
  <c r="G252" i="1"/>
  <c r="G251" i="1"/>
  <c r="G250" i="1" s="1"/>
  <c r="K252" i="1"/>
  <c r="K251" i="1"/>
  <c r="K250" i="1" s="1"/>
  <c r="F375" i="1"/>
  <c r="J505" i="1"/>
  <c r="J894" i="1"/>
  <c r="J31" i="1"/>
  <c r="J21" i="1" s="1"/>
  <c r="H32" i="1"/>
  <c r="J49" i="1"/>
  <c r="H49" i="1"/>
  <c r="G60" i="1"/>
  <c r="G896" i="1"/>
  <c r="G106" i="1"/>
  <c r="G89" i="1" s="1"/>
  <c r="F137" i="1"/>
  <c r="F128" i="1" s="1"/>
  <c r="I149" i="1"/>
  <c r="H240" i="1"/>
  <c r="H252" i="1"/>
  <c r="H251" i="1"/>
  <c r="H250" i="1" s="1"/>
  <c r="I895" i="1"/>
  <c r="J895" i="1"/>
  <c r="J12" i="1"/>
  <c r="I894" i="1"/>
  <c r="I31" i="1"/>
  <c r="I21" i="1" s="1"/>
  <c r="K32" i="1"/>
  <c r="K52" i="1"/>
  <c r="K51" i="1" s="1"/>
  <c r="K50" i="1" s="1"/>
  <c r="K208" i="1"/>
  <c r="G229" i="1"/>
  <c r="G228" i="1" s="1"/>
  <c r="G227" i="1" s="1"/>
  <c r="G208" i="1" s="1"/>
  <c r="I240" i="1"/>
  <c r="I252" i="1"/>
  <c r="I251" i="1"/>
  <c r="I250" i="1" s="1"/>
  <c r="I298" i="1"/>
  <c r="K320" i="1"/>
  <c r="K319" i="1" s="1"/>
  <c r="G908" i="1"/>
  <c r="G14" i="1"/>
  <c r="G13" i="1" s="1"/>
  <c r="F894" i="1"/>
  <c r="F31" i="1"/>
  <c r="F21" i="1" s="1"/>
  <c r="F49" i="1"/>
  <c r="K92" i="1"/>
  <c r="K91" i="1" s="1"/>
  <c r="K90" i="1" s="1"/>
  <c r="F103" i="1"/>
  <c r="F91" i="1"/>
  <c r="F90" i="1" s="1"/>
  <c r="I107" i="1"/>
  <c r="H137" i="1"/>
  <c r="H885" i="1" s="1"/>
  <c r="G172" i="1"/>
  <c r="G171" i="1" s="1"/>
  <c r="G162" i="1" s="1"/>
  <c r="G137" i="1" s="1"/>
  <c r="G128" i="1" s="1"/>
  <c r="H181" i="1"/>
  <c r="H177" i="1" s="1"/>
  <c r="J229" i="1"/>
  <c r="J228" i="1" s="1"/>
  <c r="J227" i="1" s="1"/>
  <c r="J208" i="1" s="1"/>
  <c r="H229" i="1"/>
  <c r="H228" i="1" s="1"/>
  <c r="H227" i="1" s="1"/>
  <c r="H208" i="1" s="1"/>
  <c r="F240" i="1"/>
  <c r="J240" i="1"/>
  <c r="F251" i="1"/>
  <c r="F250" i="1" s="1"/>
  <c r="F252" i="1"/>
  <c r="J251" i="1"/>
  <c r="J250" i="1" s="1"/>
  <c r="J252" i="1"/>
  <c r="G884" i="1"/>
  <c r="K333" i="1"/>
  <c r="K332" i="1" s="1"/>
  <c r="J375" i="1"/>
  <c r="F505" i="1"/>
  <c r="G419" i="1"/>
  <c r="F106" i="1"/>
  <c r="F89" i="1" s="1"/>
  <c r="I320" i="1"/>
  <c r="I319" i="1" s="1"/>
  <c r="J884" i="1"/>
  <c r="K337" i="1"/>
  <c r="H395" i="1"/>
  <c r="H394" i="1" s="1"/>
  <c r="H375" i="1" s="1"/>
  <c r="K453" i="1"/>
  <c r="J464" i="1"/>
  <c r="I465" i="1"/>
  <c r="F488" i="1"/>
  <c r="F487" i="1" s="1"/>
  <c r="F486" i="1" s="1"/>
  <c r="G488" i="1"/>
  <c r="G487" i="1" s="1"/>
  <c r="G486" i="1" s="1"/>
  <c r="K488" i="1"/>
  <c r="K487" i="1" s="1"/>
  <c r="K486" i="1" s="1"/>
  <c r="K505" i="1"/>
  <c r="I505" i="1"/>
  <c r="I888" i="1"/>
  <c r="F14" i="1"/>
  <c r="F13" i="1" s="1"/>
  <c r="H908" i="1"/>
  <c r="I908" i="1"/>
  <c r="G301" i="1"/>
  <c r="G300" i="1" s="1"/>
  <c r="G299" i="1" s="1"/>
  <c r="G298" i="1" s="1"/>
  <c r="F298" i="1"/>
  <c r="F884" i="1"/>
  <c r="F318" i="1"/>
  <c r="G337" i="1"/>
  <c r="G333" i="1" s="1"/>
  <c r="G332" i="1" s="1"/>
  <c r="G318" i="1" s="1"/>
  <c r="J350" i="1"/>
  <c r="J349" i="1" s="1"/>
  <c r="J318" i="1" s="1"/>
  <c r="F361" i="1"/>
  <c r="F360" i="1" s="1"/>
  <c r="F359" i="1" s="1"/>
  <c r="F358" i="1" s="1"/>
  <c r="J361" i="1"/>
  <c r="J420" i="1"/>
  <c r="I453" i="1"/>
  <c r="F470" i="1"/>
  <c r="F464" i="1" s="1"/>
  <c r="G470" i="1"/>
  <c r="G464" i="1" s="1"/>
  <c r="K470" i="1"/>
  <c r="K464" i="1" s="1"/>
  <c r="F476" i="1"/>
  <c r="F475" i="1" s="1"/>
  <c r="F890" i="1" s="1"/>
  <c r="G476" i="1"/>
  <c r="G475" i="1" s="1"/>
  <c r="G890" i="1" s="1"/>
  <c r="K476" i="1"/>
  <c r="K475" i="1" s="1"/>
  <c r="K890" i="1" s="1"/>
  <c r="G514" i="1"/>
  <c r="G513" i="1" s="1"/>
  <c r="J590" i="1"/>
  <c r="J589" i="1" s="1"/>
  <c r="J578" i="1" s="1"/>
  <c r="K619" i="1"/>
  <c r="K618" i="1" s="1"/>
  <c r="K617" i="1" s="1"/>
  <c r="K605" i="1" s="1"/>
  <c r="I280" i="1"/>
  <c r="I272" i="1" s="1"/>
  <c r="I271" i="1" s="1"/>
  <c r="J908" i="1"/>
  <c r="H897" i="1"/>
  <c r="K273" i="1"/>
  <c r="K272" i="1" s="1"/>
  <c r="K271" i="1" s="1"/>
  <c r="K265" i="1" s="1"/>
  <c r="K905" i="1" s="1"/>
  <c r="K307" i="1"/>
  <c r="K306" i="1" s="1"/>
  <c r="K298" i="1" s="1"/>
  <c r="H361" i="1"/>
  <c r="H360" i="1" s="1"/>
  <c r="H359" i="1" s="1"/>
  <c r="H358" i="1" s="1"/>
  <c r="J370" i="1"/>
  <c r="H409" i="1"/>
  <c r="H408" i="1" s="1"/>
  <c r="H433" i="1"/>
  <c r="H419" i="1" s="1"/>
  <c r="F442" i="1"/>
  <c r="F419" i="1" s="1"/>
  <c r="G442" i="1"/>
  <c r="K442" i="1"/>
  <c r="K419" i="1" s="1"/>
  <c r="J454" i="1"/>
  <c r="J453" i="1" s="1"/>
  <c r="I475" i="1"/>
  <c r="I890" i="1" s="1"/>
  <c r="H481" i="1"/>
  <c r="H475" i="1" s="1"/>
  <c r="H890" i="1" s="1"/>
  <c r="J488" i="1"/>
  <c r="J487" i="1" s="1"/>
  <c r="J486" i="1" s="1"/>
  <c r="F508" i="1"/>
  <c r="F507" i="1" s="1"/>
  <c r="F506" i="1" s="1"/>
  <c r="G508" i="1"/>
  <c r="G507" i="1" s="1"/>
  <c r="G506" i="1" s="1"/>
  <c r="K508" i="1"/>
  <c r="K507" i="1" s="1"/>
  <c r="K506" i="1" s="1"/>
  <c r="H505" i="1"/>
  <c r="J538" i="1"/>
  <c r="J537" i="1" s="1"/>
  <c r="J536" i="1" s="1"/>
  <c r="H554" i="1"/>
  <c r="H538" i="1" s="1"/>
  <c r="H537" i="1" s="1"/>
  <c r="H606" i="1"/>
  <c r="G538" i="1"/>
  <c r="G537" i="1" s="1"/>
  <c r="G536" i="1" s="1"/>
  <c r="F554" i="1"/>
  <c r="F538" i="1" s="1"/>
  <c r="F537" i="1" s="1"/>
  <c r="H581" i="1"/>
  <c r="H580" i="1" s="1"/>
  <c r="H579" i="1" s="1"/>
  <c r="F600" i="1"/>
  <c r="F636" i="1"/>
  <c r="F635" i="1" s="1"/>
  <c r="F634" i="1" s="1"/>
  <c r="F633" i="1" s="1"/>
  <c r="G636" i="1"/>
  <c r="G635" i="1" s="1"/>
  <c r="G634" i="1" s="1"/>
  <c r="G633" i="1" s="1"/>
  <c r="K636" i="1"/>
  <c r="K635" i="1" s="1"/>
  <c r="K634" i="1" s="1"/>
  <c r="K633" i="1" s="1"/>
  <c r="I661" i="1"/>
  <c r="I660" i="1" s="1"/>
  <c r="K554" i="1"/>
  <c r="K538" i="1" s="1"/>
  <c r="K537" i="1" s="1"/>
  <c r="K536" i="1" s="1"/>
  <c r="G578" i="1"/>
  <c r="K600" i="1"/>
  <c r="K590" i="1" s="1"/>
  <c r="K589" i="1" s="1"/>
  <c r="G619" i="1"/>
  <c r="G618" i="1" s="1"/>
  <c r="G617" i="1" s="1"/>
  <c r="G605" i="1" s="1"/>
  <c r="I635" i="1"/>
  <c r="I634" i="1" s="1"/>
  <c r="I633" i="1" s="1"/>
  <c r="H651" i="1"/>
  <c r="H635" i="1" s="1"/>
  <c r="H634" i="1" s="1"/>
  <c r="H633" i="1" s="1"/>
  <c r="I722" i="1"/>
  <c r="G735" i="1"/>
  <c r="G722" i="1" s="1"/>
  <c r="G716" i="1" s="1"/>
  <c r="F590" i="1"/>
  <c r="F589" i="1" s="1"/>
  <c r="F578" i="1" s="1"/>
  <c r="H619" i="1"/>
  <c r="H618" i="1" s="1"/>
  <c r="H617" i="1" s="1"/>
  <c r="J636" i="1"/>
  <c r="J635" i="1" s="1"/>
  <c r="J634" i="1" s="1"/>
  <c r="J633" i="1" s="1"/>
  <c r="I651" i="1"/>
  <c r="G661" i="1"/>
  <c r="G660" i="1" s="1"/>
  <c r="I716" i="1"/>
  <c r="I671" i="1" s="1"/>
  <c r="K674" i="1"/>
  <c r="K694" i="1"/>
  <c r="K693" i="1" s="1"/>
  <c r="J722" i="1"/>
  <c r="J716" i="1" s="1"/>
  <c r="J671" i="1" s="1"/>
  <c r="K736" i="1"/>
  <c r="K735" i="1" s="1"/>
  <c r="K722" i="1" s="1"/>
  <c r="K716" i="1" s="1"/>
  <c r="H744" i="1"/>
  <c r="H735" i="1" s="1"/>
  <c r="H722" i="1" s="1"/>
  <c r="H716" i="1" s="1"/>
  <c r="H759" i="1"/>
  <c r="F759" i="1"/>
  <c r="F758" i="1" s="1"/>
  <c r="F757" i="1" s="1"/>
  <c r="F756" i="1" s="1"/>
  <c r="H788" i="1"/>
  <c r="H787" i="1" s="1"/>
  <c r="H786" i="1" s="1"/>
  <c r="H805" i="1"/>
  <c r="H804" i="1" s="1"/>
  <c r="H803" i="1" s="1"/>
  <c r="G811" i="1"/>
  <c r="G810" i="1" s="1"/>
  <c r="G802" i="1" s="1"/>
  <c r="G801" i="1" s="1"/>
  <c r="H674" i="1"/>
  <c r="H673" i="1" s="1"/>
  <c r="H672" i="1" s="1"/>
  <c r="G688" i="1"/>
  <c r="G674" i="1" s="1"/>
  <c r="G673" i="1" s="1"/>
  <c r="G672" i="1" s="1"/>
  <c r="F693" i="1"/>
  <c r="F735" i="1"/>
  <c r="F722" i="1" s="1"/>
  <c r="F716" i="1" s="1"/>
  <c r="K744" i="1"/>
  <c r="J766" i="1"/>
  <c r="J759" i="1" s="1"/>
  <c r="J758" i="1" s="1"/>
  <c r="J757" i="1" s="1"/>
  <c r="J756" i="1" s="1"/>
  <c r="H775" i="1"/>
  <c r="H774" i="1" s="1"/>
  <c r="F811" i="1"/>
  <c r="F810" i="1" s="1"/>
  <c r="F802" i="1" s="1"/>
  <c r="H818" i="1"/>
  <c r="H811" i="1" s="1"/>
  <c r="H810" i="1" s="1"/>
  <c r="F823" i="1"/>
  <c r="F822" i="1" s="1"/>
  <c r="F821" i="1" s="1"/>
  <c r="H828" i="1"/>
  <c r="H822" i="1" s="1"/>
  <c r="H821" i="1" s="1"/>
  <c r="J811" i="1"/>
  <c r="J810" i="1" s="1"/>
  <c r="J802" i="1" s="1"/>
  <c r="J801" i="1" s="1"/>
  <c r="I769" i="1"/>
  <c r="I758" i="1" s="1"/>
  <c r="I757" i="1" s="1"/>
  <c r="K788" i="1"/>
  <c r="K787" i="1" s="1"/>
  <c r="K786" i="1" s="1"/>
  <c r="K822" i="1"/>
  <c r="K821" i="1" s="1"/>
  <c r="G788" i="1"/>
  <c r="G787" i="1" s="1"/>
  <c r="G786" i="1" s="1"/>
  <c r="G756" i="1" s="1"/>
  <c r="K802" i="1"/>
  <c r="G860" i="1"/>
  <c r="G859" i="1" s="1"/>
  <c r="G858" i="1" s="1"/>
  <c r="G857" i="1" s="1"/>
  <c r="G867" i="1"/>
  <c r="G866" i="1" s="1"/>
  <c r="G865" i="1" s="1"/>
  <c r="J876" i="1"/>
  <c r="J875" i="1"/>
  <c r="J874" i="1" s="1"/>
  <c r="J873" i="1" s="1"/>
  <c r="J872" i="1" s="1"/>
  <c r="I836" i="1"/>
  <c r="I835" i="1" s="1"/>
  <c r="I834" i="1" s="1"/>
  <c r="K841" i="1"/>
  <c r="K836" i="1" s="1"/>
  <c r="K835" i="1" s="1"/>
  <c r="K834" i="1" s="1"/>
  <c r="J749" i="1" l="1"/>
  <c r="K756" i="1"/>
  <c r="F883" i="1"/>
  <c r="J888" i="1"/>
  <c r="K673" i="1"/>
  <c r="K672" i="1" s="1"/>
  <c r="F673" i="1"/>
  <c r="F672" i="1" s="1"/>
  <c r="F671" i="1" s="1"/>
  <c r="H605" i="1"/>
  <c r="H578" i="1"/>
  <c r="I897" i="1"/>
  <c r="I464" i="1"/>
  <c r="I407" i="1" s="1"/>
  <c r="I401" i="1" s="1"/>
  <c r="I357" i="1" s="1"/>
  <c r="K407" i="1"/>
  <c r="K401" i="1" s="1"/>
  <c r="K357" i="1" s="1"/>
  <c r="J419" i="1"/>
  <c r="J407" i="1" s="1"/>
  <c r="J401" i="1" s="1"/>
  <c r="J360" i="1"/>
  <c r="J359" i="1" s="1"/>
  <c r="J358" i="1" s="1"/>
  <c r="J128" i="1"/>
  <c r="J885" i="1"/>
  <c r="K896" i="1"/>
  <c r="K89" i="1"/>
  <c r="K882" i="1"/>
  <c r="I756" i="1"/>
  <c r="I749" i="1" s="1"/>
  <c r="I883" i="1"/>
  <c r="G749" i="1"/>
  <c r="H536" i="1"/>
  <c r="H504" i="1" s="1"/>
  <c r="F407" i="1"/>
  <c r="K578" i="1"/>
  <c r="K888" i="1"/>
  <c r="I265" i="1"/>
  <c r="I905" i="1" s="1"/>
  <c r="F536" i="1"/>
  <c r="F887" i="1"/>
  <c r="G671" i="1"/>
  <c r="H802" i="1"/>
  <c r="H801" i="1" s="1"/>
  <c r="H758" i="1"/>
  <c r="H757" i="1" s="1"/>
  <c r="H756" i="1" s="1"/>
  <c r="H888" i="1"/>
  <c r="I504" i="1"/>
  <c r="J897" i="1"/>
  <c r="J886" i="1"/>
  <c r="G895" i="1"/>
  <c r="G12" i="1"/>
  <c r="K884" i="1"/>
  <c r="K318" i="1"/>
  <c r="K239" i="1" s="1"/>
  <c r="J887" i="1"/>
  <c r="G897" i="1"/>
  <c r="K883" i="1"/>
  <c r="G898" i="1"/>
  <c r="G887" i="1"/>
  <c r="G505" i="1"/>
  <c r="G504" i="1" s="1"/>
  <c r="K801" i="1"/>
  <c r="K749" i="1" s="1"/>
  <c r="F801" i="1"/>
  <c r="F749" i="1" s="1"/>
  <c r="H671" i="1"/>
  <c r="K671" i="1"/>
  <c r="J883" i="1"/>
  <c r="I887" i="1"/>
  <c r="F897" i="1"/>
  <c r="F239" i="1"/>
  <c r="K897" i="1"/>
  <c r="H128" i="1"/>
  <c r="K885" i="1"/>
  <c r="K49" i="1"/>
  <c r="J893" i="1"/>
  <c r="J11" i="1"/>
  <c r="G888" i="1"/>
  <c r="H239" i="1"/>
  <c r="J889" i="1"/>
  <c r="J900" i="1"/>
  <c r="K886" i="1"/>
  <c r="H11" i="1"/>
  <c r="I128" i="1"/>
  <c r="F895" i="1"/>
  <c r="F900" i="1" s="1"/>
  <c r="F12" i="1"/>
  <c r="K504" i="1"/>
  <c r="G407" i="1"/>
  <c r="I896" i="1"/>
  <c r="I900" i="1" s="1"/>
  <c r="I106" i="1"/>
  <c r="K894" i="1"/>
  <c r="K31" i="1"/>
  <c r="K21" i="1" s="1"/>
  <c r="F882" i="1"/>
  <c r="G239" i="1"/>
  <c r="G50" i="1"/>
  <c r="H895" i="1"/>
  <c r="H407" i="1"/>
  <c r="J357" i="1"/>
  <c r="K887" i="1"/>
  <c r="I884" i="1"/>
  <c r="I318" i="1"/>
  <c r="F504" i="1"/>
  <c r="J239" i="1"/>
  <c r="F885" i="1"/>
  <c r="J882" i="1"/>
  <c r="K898" i="1"/>
  <c r="H894" i="1"/>
  <c r="H31" i="1"/>
  <c r="H21" i="1" s="1"/>
  <c r="J504" i="1"/>
  <c r="G894" i="1"/>
  <c r="G31" i="1"/>
  <c r="G21" i="1" s="1"/>
  <c r="K895" i="1"/>
  <c r="K12" i="1"/>
  <c r="G883" i="1"/>
  <c r="H749" i="1" l="1"/>
  <c r="H887" i="1"/>
  <c r="H883" i="1"/>
  <c r="F888" i="1"/>
  <c r="I886" i="1"/>
  <c r="I882" i="1"/>
  <c r="I239" i="1"/>
  <c r="H900" i="1"/>
  <c r="I89" i="1"/>
  <c r="I893" i="1"/>
  <c r="F893" i="1"/>
  <c r="F11" i="1"/>
  <c r="H903" i="1"/>
  <c r="H909" i="1" s="1"/>
  <c r="H10" i="1"/>
  <c r="G900" i="1"/>
  <c r="G401" i="1"/>
  <c r="G357" i="1" s="1"/>
  <c r="G886" i="1"/>
  <c r="H893" i="1"/>
  <c r="K891" i="1"/>
  <c r="G893" i="1"/>
  <c r="G11" i="1"/>
  <c r="F401" i="1"/>
  <c r="F357" i="1" s="1"/>
  <c r="F886" i="1"/>
  <c r="F891" i="1" s="1"/>
  <c r="F901" i="1" s="1"/>
  <c r="I891" i="1"/>
  <c r="I901" i="1" s="1"/>
  <c r="K893" i="1"/>
  <c r="K11" i="1"/>
  <c r="H886" i="1"/>
  <c r="H891" i="1" s="1"/>
  <c r="H901" i="1" s="1"/>
  <c r="H882" i="1"/>
  <c r="H401" i="1"/>
  <c r="H357" i="1" s="1"/>
  <c r="G885" i="1"/>
  <c r="G49" i="1"/>
  <c r="G882" i="1"/>
  <c r="K900" i="1"/>
  <c r="J891" i="1"/>
  <c r="J901" i="1" s="1"/>
  <c r="J903" i="1"/>
  <c r="J909" i="1" s="1"/>
  <c r="J10" i="1"/>
  <c r="J879" i="1" s="1"/>
  <c r="G891" i="1" l="1"/>
  <c r="H879" i="1"/>
  <c r="J902" i="1"/>
  <c r="K901" i="1"/>
  <c r="G901" i="1"/>
  <c r="J892" i="1"/>
  <c r="G903" i="1"/>
  <c r="G909" i="1" s="1"/>
  <c r="G10" i="1"/>
  <c r="G879" i="1" s="1"/>
  <c r="G892" i="1" s="1"/>
  <c r="J881" i="1"/>
  <c r="K903" i="1"/>
  <c r="K909" i="1" s="1"/>
  <c r="K10" i="1"/>
  <c r="K879" i="1" s="1"/>
  <c r="F903" i="1"/>
  <c r="F909" i="1" s="1"/>
  <c r="F10" i="1"/>
  <c r="F879" i="1" s="1"/>
  <c r="I903" i="1"/>
  <c r="I909" i="1" s="1"/>
  <c r="I10" i="1"/>
  <c r="I879" i="1" s="1"/>
  <c r="K902" i="1" l="1"/>
  <c r="F902" i="1"/>
  <c r="F881" i="1"/>
  <c r="F892" i="1"/>
  <c r="K892" i="1"/>
</calcChain>
</file>

<file path=xl/sharedStrings.xml><?xml version="1.0" encoding="utf-8"?>
<sst xmlns="http://schemas.openxmlformats.org/spreadsheetml/2006/main" count="3591" uniqueCount="768">
  <si>
    <t>Приложение № 8</t>
  </si>
  <si>
    <t>к решению Совета депутатов</t>
  </si>
  <si>
    <t>"О бюджете муниципального образования ЗАТО г. Североморск на 2018 год и на плановый период 2019 и 2020 годов"</t>
  </si>
  <si>
    <t>от 20.12.2017 № 319</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</si>
  <si>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2018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</si>
  <si>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</si>
  <si>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</si>
  <si>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</si>
  <si>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</si>
  <si>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</si>
  <si>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</si>
  <si>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</si>
  <si>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</si>
  <si>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</si>
  <si>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</si>
  <si>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</si>
  <si>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</si>
  <si>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</si>
  <si>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</si>
  <si>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</si>
  <si>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</si>
  <si>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</si>
  <si>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</si>
  <si>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</si>
  <si>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</si>
  <si>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</si>
  <si>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</si>
  <si>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</si>
  <si>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</si>
  <si>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</si>
  <si>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</si>
  <si>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</si>
  <si>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</si>
  <si>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</si>
  <si>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</si>
  <si>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</si>
  <si>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</si>
  <si>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</si>
  <si>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</si>
  <si>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</si>
  <si>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</si>
  <si>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</si>
  <si>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</si>
  <si>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</si>
  <si>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</si>
  <si>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</si>
  <si>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</si>
  <si>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</si>
  <si>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</si>
  <si>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</si>
  <si>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</si>
  <si>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</si>
  <si>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</si>
  <si>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</si>
  <si>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</si>
  <si>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</si>
  <si>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</si>
  <si>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</si>
  <si>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Расходы на обеспечение функций органов местного самоуправления</t>
  </si>
  <si>
    <t>9010006030</t>
  </si>
  <si>
    <t>Иные бюджетные ассигнования</t>
  </si>
  <si>
    <t>800</t>
  </si>
  <si>
    <t>9010013060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</si>
  <si>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</si>
  <si>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</si>
  <si>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</si>
  <si>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</si>
  <si>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</si>
  <si>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</si>
  <si>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</si>
  <si>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0310106030</t>
  </si>
  <si>
    <t>0310113060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</si>
  <si>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</si>
  <si>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</si>
  <si>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</si>
  <si>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</si>
  <si>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</si>
  <si>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</si>
  <si>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</si>
  <si>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</si>
  <si>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</si>
  <si>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</si>
  <si>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выплаты по оплате труда главы местной администрации</t>
  </si>
  <si>
    <t>9020004010</t>
  </si>
  <si>
    <t>9020006010</t>
  </si>
  <si>
    <t>9020006030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</si>
  <si>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</si>
  <si>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</si>
  <si>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Социальное обеспечение и иные выплаты населению</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</si>
  <si>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</si>
  <si>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</si>
  <si>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</si>
  <si>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</si>
  <si>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</si>
  <si>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0330205030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</si>
  <si>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</si>
  <si>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</si>
  <si>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</si>
  <si>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</si>
  <si>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</si>
  <si>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</si>
  <si>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</si>
  <si>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Обеспечение проведения выборов и референдумов</t>
  </si>
  <si>
    <t>07</t>
  </si>
  <si>
    <t>Обеспечение проведения выборов и референдумов в ЗАТО г. Североморск</t>
  </si>
  <si>
    <t>90200М9150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</si>
  <si>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</si>
  <si>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</si>
  <si>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</si>
  <si>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</si>
  <si>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</si>
  <si>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</si>
  <si>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</si>
  <si>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</si>
  <si>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</si>
  <si>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</si>
  <si>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</si>
  <si>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</si>
  <si>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</si>
  <si>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</si>
  <si>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</si>
  <si>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</si>
  <si>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</si>
  <si>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</si>
  <si>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Прочие направления расходов муниципальных программ</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</si>
  <si>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</si>
  <si>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</si>
  <si>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</si>
  <si>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</si>
  <si>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</si>
  <si>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</si>
  <si>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</si>
  <si>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</si>
  <si>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</si>
  <si>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</si>
  <si>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</si>
  <si>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</si>
  <si>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</si>
  <si>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</si>
  <si>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</si>
  <si>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</si>
  <si>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</si>
  <si>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</si>
  <si>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</si>
  <si>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</si>
  <si>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</si>
  <si>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</si>
  <si>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 xml:space="preserve">Подпрограмма 3.  "Развитие муниципальной службы и повышение эффективности муниципального управления в ЗАТО г. Североморск" </t>
  </si>
  <si>
    <t>Прочие направления расходов муниципальной программы</t>
  </si>
  <si>
    <t>03302М2990</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</si>
  <si>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</si>
  <si>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</si>
  <si>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</si>
  <si>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</si>
  <si>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</si>
  <si>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03401М2990</t>
  </si>
  <si>
    <t>Финансовая поддержка социально - ориентированных некоммерческих организаций (на конкурсной основе)</t>
  </si>
  <si>
    <t>03401М6060</t>
  </si>
  <si>
    <t>Расходы на оплату единовременных, вступительных, организационных, членских взносов и сборов</t>
  </si>
  <si>
    <t>90100М9160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</si>
  <si>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</si>
  <si>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</si>
  <si>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</si>
  <si>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</si>
  <si>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Реализация Закона Мурманской области "О муниципальной службе в Мурманской области"</t>
  </si>
  <si>
    <t>90200М9000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</si>
  <si>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</si>
  <si>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</si>
  <si>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</si>
  <si>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</si>
  <si>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</si>
  <si>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</si>
  <si>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</si>
  <si>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</si>
  <si>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</si>
  <si>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</si>
  <si>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</si>
  <si>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</si>
  <si>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</si>
  <si>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</si>
  <si>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</si>
  <si>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</si>
  <si>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Национальная безопасность и правоохранительная деятельность</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</si>
  <si>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</si>
  <si>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</si>
  <si>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</si>
  <si>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</si>
  <si>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Подготовка населения и организаций к действиям в чрезвычайной ситуации в мирное и военное время</t>
  </si>
  <si>
    <t>90200М9300</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</si>
  <si>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</si>
  <si>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</si>
  <si>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</si>
  <si>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</si>
  <si>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</si>
  <si>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</si>
  <si>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</si>
  <si>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</si>
  <si>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</si>
  <si>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</si>
  <si>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</si>
  <si>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</si>
  <si>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</si>
  <si>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</si>
  <si>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</si>
  <si>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</si>
  <si>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</si>
  <si>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</si>
  <si>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Приобретение и установка оборудования для рабочего места диспетчера службы "112"</t>
  </si>
  <si>
    <t>01603М2310</t>
  </si>
  <si>
    <t>Национальная экономика</t>
  </si>
  <si>
    <t>Сельское хозяйство и рыболовство</t>
  </si>
  <si>
    <t>05</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</si>
  <si>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</si>
  <si>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</si>
  <si>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</si>
  <si>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</si>
  <si>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</si>
  <si>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</si>
  <si>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</si>
  <si>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</si>
  <si>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</si>
  <si>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</si>
  <si>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Расходы местного бюджета на выполнение переданных полномочий на осуществление деятельности по отлову и содержанию безнадзорных животных</t>
  </si>
  <si>
    <t>04602А5590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</si>
  <si>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</si>
  <si>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</si>
  <si>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</si>
  <si>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</si>
  <si>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</si>
  <si>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</si>
  <si>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</si>
  <si>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Субсидии муниципальным образованиям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регулируемым тарифам, не обеспечивающим возмещение понесенных затрат</t>
  </si>
  <si>
    <t>0170160280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</si>
  <si>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</si>
  <si>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</si>
  <si>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</si>
  <si>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</si>
  <si>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Разработка и актуализация программы комплексного развития транспортной инфраструктуры городского округа</t>
  </si>
  <si>
    <t>01701М2430</t>
  </si>
  <si>
    <t>Организация транспортного обслуживания на территории ЗАТО г. Североморск</t>
  </si>
  <si>
    <t>01701М6010</t>
  </si>
  <si>
    <t>Дорожное хозяйство (дорожные фонды)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</si>
  <si>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</si>
  <si>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</si>
  <si>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</si>
  <si>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</si>
  <si>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</si>
  <si>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</si>
  <si>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</si>
  <si>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</si>
  <si>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</si>
  <si>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</si>
  <si>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</si>
  <si>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</si>
  <si>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</si>
  <si>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</si>
  <si>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Реконструкция дворовых территорий многоквартирных домов и проездов к ним</t>
  </si>
  <si>
    <t>04101М2540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</si>
  <si>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</si>
  <si>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</si>
  <si>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</si>
  <si>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</si>
  <si>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</si>
  <si>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0410270930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</si>
  <si>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t>
  </si>
  <si>
    <t>0410270940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</si>
  <si>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</si>
  <si>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</si>
  <si>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</si>
  <si>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</si>
  <si>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</si>
  <si>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</si>
  <si>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</si>
  <si>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Софинансирование субсидии на строительство, реконструкцию, ремонт и капитальный ремонт автомобильных дорог общего пользования местного значения (на конкурсной основе)</t>
  </si>
  <si>
    <t>04102S0930</t>
  </si>
  <si>
    <t>Софинансирование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t>
  </si>
  <si>
    <t>04102S0940</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</si>
  <si>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</si>
  <si>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</si>
  <si>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</si>
  <si>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</si>
  <si>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</si>
  <si>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</si>
  <si>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</si>
  <si>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</si>
  <si>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</si>
  <si>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</si>
  <si>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</si>
  <si>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</si>
  <si>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</si>
  <si>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 xml:space="preserve">Приобретение основных средств для оснащения  учреждений </t>
  </si>
  <si>
    <t>Расходы на оплату задолженности муниципальных бюджетных и автономных учреждений</t>
  </si>
  <si>
    <t>90500М1040</t>
  </si>
  <si>
    <t>Монтаж систем внутреннего и наружного видеонаблюдения, пусконаладочные работы</t>
  </si>
  <si>
    <t>90500М1400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</si>
  <si>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</si>
  <si>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</si>
  <si>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</si>
  <si>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</si>
  <si>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</si>
  <si>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</si>
  <si>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</si>
  <si>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</si>
  <si>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</si>
  <si>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</si>
  <si>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</si>
  <si>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</si>
  <si>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</si>
  <si>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</si>
  <si>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</si>
  <si>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</si>
  <si>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</si>
  <si>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</si>
  <si>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</si>
  <si>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</si>
  <si>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</si>
  <si>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</si>
  <si>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</si>
  <si>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</si>
  <si>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</si>
  <si>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</si>
  <si>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Муниципальная программа 6.  "Культура ЗАТО г. Североморск"</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</si>
  <si>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</si>
  <si>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</si>
  <si>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</si>
  <si>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</si>
  <si>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</si>
  <si>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</si>
  <si>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</si>
  <si>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</si>
  <si>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</si>
  <si>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</si>
  <si>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</si>
  <si>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</si>
  <si>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</si>
  <si>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</si>
  <si>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</si>
  <si>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</si>
  <si>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</si>
  <si>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</si>
  <si>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</si>
  <si>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</si>
  <si>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</si>
  <si>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</si>
  <si>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</si>
  <si>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</si>
  <si>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</si>
  <si>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</si>
  <si>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</si>
  <si>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</si>
  <si>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</si>
  <si>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</si>
  <si>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</si>
  <si>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</si>
  <si>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</si>
  <si>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</si>
  <si>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</si>
  <si>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</si>
  <si>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</si>
  <si>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</si>
  <si>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</si>
  <si>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</si>
  <si>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</si>
  <si>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</si>
  <si>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</si>
  <si>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</si>
  <si>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</si>
  <si>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</si>
  <si>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</si>
  <si>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</si>
  <si>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</si>
  <si>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</si>
  <si>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</si>
  <si>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Оплата коммунальных услуг по пустующим муниципальным жилым помещениям</t>
  </si>
  <si>
    <t>04502М2680</t>
  </si>
  <si>
    <t>Выплаты по решениям судов и оплата государственной пошлины</t>
  </si>
  <si>
    <t>Прочая закупка товаров, работ и услуг для обеспечения государственных (муниципальных) нужд</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</si>
  <si>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</si>
  <si>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</si>
  <si>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</si>
  <si>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</si>
  <si>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</si>
  <si>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</si>
  <si>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</si>
  <si>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</si>
  <si>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</si>
  <si>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</si>
  <si>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</si>
  <si>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</si>
  <si>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</si>
  <si>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</si>
  <si>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</si>
  <si>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</si>
  <si>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</si>
  <si>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</si>
  <si>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</si>
  <si>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</si>
  <si>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0460171090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</si>
  <si>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</si>
  <si>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</si>
  <si>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</si>
  <si>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</si>
  <si>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</si>
  <si>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</si>
  <si>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 xml:space="preserve">Софинансирование расходов на поддержку местных инициатив за счет средств местного бюджета </t>
  </si>
  <si>
    <t>04601М2900</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</si>
  <si>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</si>
  <si>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04601S1090</t>
  </si>
  <si>
    <t>Основное мероприятие 3.  " Праздничное оформление улиц и площадей ЗАТО г. Североморск"</t>
  </si>
  <si>
    <t>0460300000</t>
  </si>
  <si>
    <t>04603М2700</t>
  </si>
  <si>
    <t>04603М2710</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</si>
  <si>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</si>
  <si>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</si>
  <si>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</si>
  <si>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</si>
  <si>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</si>
  <si>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</si>
  <si>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Расширение кладбищ</t>
  </si>
  <si>
    <t>04604М2760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</si>
  <si>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</si>
  <si>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</si>
  <si>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</si>
  <si>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</si>
  <si>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</si>
  <si>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</si>
  <si>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</si>
  <si>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</si>
  <si>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</si>
  <si>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</si>
  <si>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</si>
  <si>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</si>
  <si>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</si>
  <si>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</si>
  <si>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</si>
  <si>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</si>
  <si>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</si>
  <si>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</si>
  <si>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</si>
  <si>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</si>
  <si>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</si>
  <si>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Подпрограмма 8. "Реализация приоритетного проекта по формированию комфортной городской среды на территории ЗАТО г. Североморск"</t>
  </si>
  <si>
    <t>0480000000</t>
  </si>
  <si>
    <t>Основное мероприятие 1. Благоустройство дворовых территорий многоквартирных домов муниципального образования ЗАТО г. Североморск</t>
  </si>
  <si>
    <t>0480100000</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</si>
  <si>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</si>
  <si>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04801L5550</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</si>
  <si>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</si>
  <si>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04801R5550</t>
  </si>
  <si>
    <t>Основное мероприятие 2. Благоустройство общественных территорий муниципального образования ЗАТО г. Североморск</t>
  </si>
  <si>
    <t>0480200000</t>
  </si>
  <si>
    <t>04802L5550</t>
  </si>
  <si>
    <t>04802R5550</t>
  </si>
  <si>
    <t>Муниципальная программа 8. "Формирование современной городской среды ЗАТО г. Североморск"</t>
  </si>
  <si>
    <t>0800000000</t>
  </si>
  <si>
    <t>0800100000</t>
  </si>
  <si>
    <t>08001L5550</t>
  </si>
  <si>
    <t>08001R5550</t>
  </si>
  <si>
    <t>0800200000</t>
  </si>
  <si>
    <t>08002L5550</t>
  </si>
  <si>
    <t>08002R5550</t>
  </si>
  <si>
    <t>Другие вопросы в области жилищно-коммунального хозяйства</t>
  </si>
  <si>
    <t xml:space="preserve">Непрограммная деятельность муниципальных  казенных учреждений </t>
  </si>
  <si>
    <t>90400М9090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</si>
  <si>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</si>
  <si>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</si>
  <si>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</si>
  <si>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</si>
  <si>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</si>
  <si>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</si>
  <si>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</si>
  <si>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</si>
  <si>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</si>
  <si>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Образование</t>
  </si>
  <si>
    <t>Дошкольное образование</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</si>
  <si>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</si>
  <si>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</si>
  <si>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</si>
  <si>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</si>
  <si>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</si>
  <si>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01502R0270</t>
  </si>
  <si>
    <t>Софинансирование мероприятий государственной программы Российской Федерации "Доступная среда" на 2011 - 2020 годы</t>
  </si>
  <si>
    <t>01502L0270</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</si>
  <si>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</si>
  <si>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</si>
  <si>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</si>
  <si>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</si>
  <si>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</si>
  <si>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</si>
  <si>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</si>
  <si>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</si>
  <si>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</si>
  <si>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</si>
  <si>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</si>
  <si>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</si>
  <si>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</si>
  <si>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</si>
  <si>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</si>
  <si>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</si>
  <si>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</si>
  <si>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</si>
  <si>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</si>
  <si>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</si>
  <si>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</si>
  <si>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</si>
  <si>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</si>
  <si>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90200S4000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</si>
  <si>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</si>
  <si>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</si>
  <si>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</si>
  <si>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</si>
  <si>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0510175220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</si>
  <si>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</si>
  <si>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</si>
  <si>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</si>
  <si>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</si>
  <si>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(школа-интернат)</t>
  </si>
  <si>
    <t>05101М0070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</si>
  <si>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</si>
  <si>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</si>
  <si>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</si>
  <si>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</si>
  <si>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</si>
  <si>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0510250970</t>
  </si>
  <si>
    <t>Реализация образовательных программ с применением дистанционных образовательных технологий</t>
  </si>
  <si>
    <t>05102М1270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</si>
  <si>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</si>
  <si>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</si>
  <si>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05102R0970</t>
  </si>
  <si>
    <t>Субсидия на софинансирование капитальных вложений в объекты муниципальной собственности</t>
  </si>
  <si>
    <t>0510474000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</si>
  <si>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</si>
  <si>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</si>
  <si>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</si>
  <si>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</si>
  <si>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</si>
  <si>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</si>
  <si>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</si>
  <si>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</si>
  <si>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</si>
  <si>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</si>
  <si>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</si>
  <si>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</si>
  <si>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</si>
  <si>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</si>
  <si>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</si>
  <si>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</si>
  <si>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</si>
  <si>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</si>
  <si>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</si>
  <si>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</si>
  <si>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</si>
  <si>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</si>
  <si>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06102М1010</t>
  </si>
  <si>
    <t>06102М1020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</si>
  <si>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</si>
  <si>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</si>
  <si>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</si>
  <si>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</si>
  <si>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</si>
  <si>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</si>
  <si>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</si>
  <si>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</si>
  <si>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</si>
  <si>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</si>
  <si>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</si>
  <si>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</si>
  <si>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</si>
  <si>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</si>
  <si>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</si>
  <si>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</si>
  <si>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</si>
  <si>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</si>
  <si>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</si>
  <si>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</si>
  <si>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</si>
  <si>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</si>
  <si>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</si>
  <si>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</si>
  <si>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</si>
  <si>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</si>
  <si>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</si>
  <si>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</si>
  <si>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</si>
  <si>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</si>
  <si>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</si>
  <si>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</si>
  <si>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</si>
  <si>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</si>
  <si>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</si>
  <si>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</si>
  <si>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</si>
  <si>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</si>
  <si>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</si>
  <si>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</si>
  <si>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</si>
  <si>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</si>
  <si>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</si>
  <si>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</si>
  <si>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</si>
  <si>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</si>
  <si>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</si>
  <si>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</si>
  <si>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</si>
  <si>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</si>
  <si>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</si>
  <si>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</si>
  <si>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</si>
  <si>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</si>
  <si>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</si>
  <si>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</si>
  <si>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</si>
  <si>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</si>
  <si>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</si>
  <si>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</si>
  <si>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</si>
  <si>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</si>
  <si>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</si>
  <si>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</si>
  <si>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</si>
  <si>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</si>
  <si>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</si>
  <si>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</si>
  <si>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</si>
  <si>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</si>
  <si>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</si>
  <si>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</si>
  <si>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</si>
  <si>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Комплектование книжных фондов библиотек муниципальных образований и государственных библиотек городов Москвы и Санкт-Петербурга</t>
  </si>
  <si>
    <t>0620251440</t>
  </si>
  <si>
    <t>06202М1010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</si>
  <si>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</si>
  <si>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</si>
  <si>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</si>
  <si>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</si>
  <si>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</si>
  <si>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</si>
  <si>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</si>
  <si>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</si>
  <si>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</si>
  <si>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</si>
  <si>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</si>
  <si>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</si>
  <si>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</si>
  <si>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</si>
  <si>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</si>
  <si>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</si>
  <si>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</si>
  <si>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</si>
  <si>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</si>
  <si>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</si>
  <si>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</si>
  <si>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</si>
  <si>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Другие вопросы в области культуры и кинематографии</t>
  </si>
  <si>
    <t xml:space="preserve">Муниципальная программа 3.  "Развитие муниципального управления и гражданского общества в ЗАТО г. Североморск" </t>
  </si>
  <si>
    <t xml:space="preserve">Основное мероприятие 5. Обеспечение автоматизации бюджетного процесса, в том числе  с использованием WEB- технологии  </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</si>
  <si>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</si>
  <si>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</si>
  <si>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</si>
  <si>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</si>
  <si>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</si>
  <si>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</si>
  <si>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</si>
  <si>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</si>
  <si>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</si>
  <si>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</si>
  <si>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</si>
  <si>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</si>
  <si>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</si>
  <si>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</si>
  <si>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</si>
  <si>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</si>
  <si>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</si>
  <si>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</si>
  <si>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</si>
  <si>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</si>
  <si>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</si>
  <si>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</si>
  <si>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</si>
  <si>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01401М2990</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</si>
  <si>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</si>
  <si>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</si>
  <si>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</si>
  <si>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</si>
  <si>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</si>
  <si>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</si>
  <si>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</si>
  <si>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</si>
  <si>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Расходы на предоставление социальной помощи гражданам, оказавшимся в трудной жизненной ситуации</t>
  </si>
  <si>
    <t>01402М8600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</si>
  <si>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</si>
  <si>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</si>
  <si>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01403М2990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</si>
  <si>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</si>
  <si>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</si>
  <si>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</si>
  <si>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</si>
  <si>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</si>
  <si>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</si>
  <si>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</si>
  <si>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</si>
  <si>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</si>
  <si>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</si>
  <si>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</si>
  <si>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</si>
  <si>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</si>
  <si>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</si>
  <si>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</si>
  <si>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</si>
  <si>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</si>
  <si>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</si>
  <si>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</si>
  <si>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</si>
  <si>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</si>
  <si>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</si>
  <si>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</si>
  <si>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</si>
  <si>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</si>
  <si>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</si>
  <si>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</si>
  <si>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</si>
  <si>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</si>
  <si>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</si>
  <si>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</si>
  <si>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</si>
  <si>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</si>
  <si>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</si>
  <si>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</si>
  <si>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</si>
  <si>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</si>
  <si>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9020050820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</si>
  <si>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</si>
  <si>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</si>
  <si>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</si>
  <si>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</si>
  <si>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</si>
  <si>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</si>
  <si>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Другие вопросы в области социальной политики</t>
  </si>
  <si>
    <t>Основное мероприятие 1. Создание условий для повышения качества жизни граждан старшего поколения и граждан, имеющих различные ограничения здоровья</t>
  </si>
  <si>
    <t>0150100000</t>
  </si>
  <si>
    <t>01501М6060</t>
  </si>
  <si>
    <t>0150250270</t>
  </si>
  <si>
    <t>01502М2990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</si>
  <si>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</si>
  <si>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</si>
  <si>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</si>
  <si>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</si>
  <si>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</si>
  <si>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</si>
  <si>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</si>
  <si>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</si>
  <si>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</si>
  <si>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</si>
  <si>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</si>
  <si>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</si>
  <si>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</si>
  <si>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</si>
  <si>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</si>
  <si>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</si>
  <si>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</si>
  <si>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</si>
  <si>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</si>
  <si>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ВСЕГО</t>
  </si>
  <si>
    <t>норматив</t>
  </si>
  <si>
    <t>дорожный</t>
  </si>
  <si>
    <t>оплата труда</t>
  </si>
  <si>
    <t>прочие</t>
  </si>
  <si>
    <t>ё1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</si>
</sst>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_р_._-;\-* #,##0.0_р_._-;_-* &quot;-&quot;??_р_._-;_-@_-"/>
    <numFmt numFmtId="165" formatCode="#,##0.0"/>
    <numFmt numFmtId="166" formatCode="_-* #,##0.00_р_._-;\-* #,##0.00_р_._-;_-* &quot;-&quot;??_р_._-;_-@_-"/>
  </numFmts>
  <fonts count="17"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Times New Roman"/>
      <family val="1"/>
      <charset val="204"/>
    </font>
    <font>
      <sz val="10"/>
      <color rgb="FF000000"/>
      <name val="Arial Cyr"/>
      <family val="2"/>
    </font>
    <font>
      <sz val="10"/>
      <color theme="1"/>
      <name val="Times New Roman"/>
      <family val="1"/>
      <charset val="204"/>
    </font>
    <font>
      <sz val="9"/>
      <name val="Times New Roman"/>
      <family val="1"/>
      <charset val="204"/>
    </font>
    <font>
      <sz val="10"/>
      <color rgb="FFFF0000"/>
      <name val="Times New Roman"/>
      <family val="1"/>
      <charset val="204"/>
    </font>
    <font>
      <b/>
      <sz val="10"/>
      <color rgb="FF000000"/>
      <name val="Arial Cyr"/>
    </font>
    <font>
      <sz val="11"/>
      <color theme="1"/>
      <name val="Times New Roman"/>
      <family val="1"/>
      <charset val="204"/>
    </font>
    <font>
      <sz val="10"/>
      <color rgb="FF000000"/>
      <name val="Arial Cyr"/>
    </font>
    <font>
      <sz val="8"/>
      <color rgb="FF000000"/>
      <name val="Arial Cyr"/>
    </font>
    <font>
      <sz val="10"/>
      <name val="Arial Cyr"/>
      <charset val="204"/>
    </font>
    <font>
      <sz val="1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6" fontId="1" fillId="0" borderId="0" applyFont="0" applyFill="0" applyBorder="0" applyAlignment="0" applyProtection="0"/>
    <xf numFmtId="0" fontId="5" fillId="0" borderId="1">
      <alignment vertical="top" wrapText="1"/>
    </xf>
    <xf numFmtId="49" fontId="7" fillId="0" borderId="1">
      <alignment horizontal="center" vertical="top" shrinkToFit="1"/>
    </xf>
    <xf numFmtId="0" fontId="5" fillId="0" borderId="1">
      <alignment vertical="top" wrapText="1"/>
    </xf>
    <xf numFmtId="4" fontId="11" fillId="2" borderId="1">
      <alignment horizontal="right" vertical="top" shrinkToFit="1"/>
    </xf>
    <xf numFmtId="4" fontId="11" fillId="4" borderId="6">
      <alignment horizontal="right" vertical="top" shrinkToFit="1"/>
    </xf>
    <xf numFmtId="4" fontId="11" fillId="5" borderId="6">
      <alignment horizontal="right" vertical="top" shrinkToFit="1"/>
    </xf>
    <xf numFmtId="49" fontId="7" fillId="0" borderId="1">
      <alignment horizontal="center" vertical="top" shrinkToFit="1"/>
    </xf>
    <xf numFmtId="4" fontId="11" fillId="4" borderId="1">
      <alignment horizontal="right" vertical="top" shrinkToFit="1"/>
    </xf>
    <xf numFmtId="4" fontId="5" fillId="4" borderId="6">
      <alignment horizontal="right" vertical="top" shrinkToFit="1"/>
    </xf>
    <xf numFmtId="0" fontId="13" fillId="0" borderId="1">
      <alignment horizontal="left" vertical="top" wrapText="1"/>
    </xf>
    <xf numFmtId="4" fontId="11" fillId="5" borderId="1">
      <alignment horizontal="right" vertical="top" shrinkToFit="1"/>
    </xf>
    <xf numFmtId="49" fontId="14" fillId="0" borderId="7">
      <alignment horizontal="center"/>
    </xf>
    <xf numFmtId="0" fontId="15" fillId="0" borderId="0"/>
    <xf numFmtId="0" fontId="15" fillId="6" borderId="0"/>
  </cellStyleXfs>
  <cellXfs count="58">
    <xf numFmtId="0" fontId="0" fillId="0" borderId="0" xfId="0"/>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3" fillId="0" borderId="0" xfId="0" applyFont="1" applyFill="1" applyAlignment="1">
      <alignment horizontal="center" vertical="center" wrapText="1"/>
    </xf>
    <xf numFmtId="0" fontId="2" fillId="0" borderId="0" xfId="0" applyFont="1" applyFill="1" applyAlignment="1">
      <alignment horizontal="right" vertical="top" wrapText="1"/>
    </xf>
    <xf numFmtId="0" fontId="2" fillId="0" borderId="0" xfId="0" applyFont="1" applyFill="1" applyAlignment="1">
      <alignment horizontal="right" vertical="top" wrapText="1"/>
    </xf>
    <xf numFmtId="166" fontId="2" fillId="0" borderId="0" xfId="1" applyNumberFormat="1" applyFont="1" applyAlignment="1">
      <alignment horizontal="center" vertical="center"/>
    </xf>
    <xf numFmtId="0" fontId="2"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2" fillId="0" borderId="2" xfId="1" applyNumberFormat="1" applyFont="1" applyFill="1" applyBorder="1" applyAlignment="1">
      <alignment horizontal="center" vertical="center" wrapText="1"/>
    </xf>
    <xf numFmtId="166" fontId="4" fillId="0" borderId="2" xfId="0" applyNumberFormat="1" applyFont="1" applyFill="1" applyBorder="1" applyAlignment="1">
      <alignment horizontal="center" vertical="center" wrapText="1"/>
    </xf>
    <xf numFmtId="0" fontId="0" fillId="0" borderId="0" xfId="0" applyFont="1"/>
    <xf numFmtId="0" fontId="2" fillId="0" borderId="3" xfId="0" applyFont="1" applyFill="1" applyBorder="1" applyAlignment="1">
      <alignment horizontal="center" vertical="center" wrapText="1"/>
    </xf>
    <xf numFmtId="166" fontId="2" fillId="0" borderId="3" xfId="0" applyNumberFormat="1" applyFont="1" applyFill="1" applyBorder="1" applyAlignment="1">
      <alignment horizontal="center" vertical="center" wrapText="1"/>
    </xf>
    <xf numFmtId="166" fontId="4" fillId="0" borderId="3" xfId="0" applyNumberFormat="1" applyFont="1" applyFill="1" applyBorder="1" applyAlignment="1">
      <alignment horizontal="center" vertical="center" wrapText="1"/>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6" fontId="2" fillId="0" borderId="2" xfId="1" applyNumberFormat="1" applyFont="1" applyBorder="1" applyAlignment="1">
      <alignment horizontal="center" vertical="center"/>
    </xf>
    <xf numFmtId="49" fontId="2" fillId="0" borderId="2" xfId="0" applyNumberFormat="1" applyFont="1" applyFill="1" applyBorder="1" applyAlignment="1">
      <alignment vertical="top" wrapText="1"/>
    </xf>
    <xf numFmtId="0" fontId="2" fillId="0" borderId="2" xfId="0" applyFont="1" applyFill="1" applyBorder="1" applyAlignment="1">
      <alignment horizontal="left" vertical="center"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6" fillId="0" borderId="1" xfId="2" applyNumberFormat="1" applyFont="1" applyProtection="1">
      <alignment vertical="top" wrapText="1"/>
    </xf>
    <xf numFmtId="49" fontId="6" fillId="0" borderId="1" xfId="3" applyNumberFormat="1" applyFont="1" applyAlignment="1" applyProtection="1">
      <alignment horizontal="center" vertical="center" shrinkToFit="1"/>
    </xf>
    <xf numFmtId="166" fontId="0" fillId="0" borderId="0" xfId="0" applyNumberFormat="1"/>
    <xf numFmtId="0" fontId="2" fillId="0" borderId="0" xfId="0" applyFont="1" applyFill="1" applyAlignment="1">
      <alignment vertical="top" wrapText="1"/>
    </xf>
    <xf numFmtId="0" fontId="2" fillId="0" borderId="1" xfId="4" applyNumberFormat="1" applyFont="1" applyFill="1" applyAlignment="1" applyProtection="1">
      <alignment horizontal="left" vertical="top" wrapText="1"/>
    </xf>
    <xf numFmtId="166" fontId="2" fillId="0" borderId="2" xfId="1" applyFont="1" applyBorder="1" applyAlignment="1">
      <alignment horizontal="center" vertical="center"/>
    </xf>
    <xf numFmtId="0" fontId="2" fillId="0" borderId="1" xfId="4" applyNumberFormat="1" applyFont="1" applyFill="1" applyAlignment="1" applyProtection="1">
      <alignment horizontal="left" vertical="center" wrapText="1"/>
    </xf>
    <xf numFmtId="166" fontId="8" fillId="0" borderId="2" xfId="1" applyFont="1" applyBorder="1" applyAlignment="1">
      <alignment vertical="center"/>
    </xf>
    <xf numFmtId="49" fontId="2" fillId="0" borderId="2" xfId="0" applyNumberFormat="1" applyFont="1" applyBorder="1" applyAlignment="1">
      <alignment horizontal="left" wrapText="1"/>
    </xf>
    <xf numFmtId="0" fontId="9" fillId="0" borderId="4" xfId="0" applyFont="1" applyFill="1" applyBorder="1" applyAlignment="1">
      <alignment vertical="center" wrapText="1"/>
    </xf>
    <xf numFmtId="0" fontId="2" fillId="0" borderId="0" xfId="0" applyFont="1" applyFill="1" applyBorder="1" applyAlignment="1">
      <alignment horizontal="left" vertical="center" wrapText="1"/>
    </xf>
    <xf numFmtId="0" fontId="6" fillId="3" borderId="1" xfId="2" applyNumberFormat="1" applyFont="1" applyFill="1" applyAlignment="1" applyProtection="1">
      <alignment horizontal="left" vertical="top" wrapText="1"/>
      <protection locked="0"/>
    </xf>
    <xf numFmtId="49" fontId="8" fillId="3" borderId="2" xfId="0"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49" fontId="6" fillId="0" borderId="1" xfId="3" applyNumberFormat="1" applyFont="1" applyFill="1" applyAlignment="1" applyProtection="1">
      <alignment horizontal="center" vertical="center" shrinkToFit="1"/>
    </xf>
    <xf numFmtId="166" fontId="2" fillId="0" borderId="2" xfId="1" applyNumberFormat="1" applyFont="1" applyFill="1" applyBorder="1" applyAlignment="1">
      <alignment horizontal="center" vertical="center" wrapText="1"/>
    </xf>
    <xf numFmtId="0" fontId="2" fillId="0" borderId="5" xfId="0" applyFont="1" applyFill="1" applyBorder="1" applyAlignment="1">
      <alignment vertical="top" wrapText="1"/>
    </xf>
    <xf numFmtId="0" fontId="2" fillId="0" borderId="2" xfId="0" applyFont="1" applyFill="1" applyBorder="1" applyAlignment="1">
      <alignment vertical="center" wrapText="1"/>
    </xf>
    <xf numFmtId="0" fontId="2" fillId="0" borderId="2" xfId="0" applyFont="1" applyBorder="1" applyAlignment="1">
      <alignment horizontal="center"/>
    </xf>
    <xf numFmtId="166" fontId="2" fillId="0" borderId="2" xfId="0" applyNumberFormat="1" applyFont="1" applyBorder="1" applyAlignment="1">
      <alignment horizontal="center" vertical="center"/>
    </xf>
    <xf numFmtId="4" fontId="11" fillId="0" borderId="0" xfId="5" applyNumberFormat="1" applyFill="1" applyBorder="1" applyProtection="1">
      <alignment horizontal="right" vertical="top" shrinkToFit="1"/>
    </xf>
    <xf numFmtId="0" fontId="2" fillId="0" borderId="0" xfId="0" applyFont="1"/>
    <xf numFmtId="49" fontId="2" fillId="0" borderId="0" xfId="0" applyNumberFormat="1" applyFont="1"/>
    <xf numFmtId="166" fontId="2" fillId="0" borderId="0" xfId="0" applyNumberFormat="1" applyFont="1"/>
    <xf numFmtId="166" fontId="10" fillId="0" borderId="0" xfId="0" applyNumberFormat="1" applyFont="1" applyAlignment="1">
      <alignment horizontal="center" vertical="center"/>
    </xf>
    <xf numFmtId="4" fontId="2" fillId="0" borderId="0" xfId="0" applyNumberFormat="1" applyFont="1"/>
    <xf numFmtId="164" fontId="12" fillId="0" borderId="0" xfId="0" applyNumberFormat="1" applyFont="1"/>
    <xf numFmtId="0" fontId="16" fillId="0" borderId="0" xfId="0" applyFont="1"/>
  </cellXfs>
  <cellStyles count="16">
    <cellStyle name="xl29" xfId="6"/>
    <cellStyle name="xl30" xfId="7"/>
    <cellStyle name="xl31" xfId="3"/>
    <cellStyle name="xl33 2" xfId="4"/>
    <cellStyle name="xl34 2" xfId="8"/>
    <cellStyle name="xl35" xfId="9"/>
    <cellStyle name="xl36" xfId="5"/>
    <cellStyle name="xl37 2" xfId="10"/>
    <cellStyle name="xl39" xfId="11"/>
    <cellStyle name="xl40" xfId="2"/>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87;&#1088;&#1072;&#1074;&#1083;&#1077;&#1085;&#1080;&#1077;%20&#1092;&#1080;&#1085;&#1072;&#1085;&#1089;&#1086;&#1074;/&#1040;&#1075;&#1072;&#1088;&#1082;&#1086;&#1074;&#1072;/&#1055;&#1088;&#1080;&#1083;&#1086;&#1078;&#1077;&#1085;&#1080;&#11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доп"/>
      <sheetName val="капстрой"/>
      <sheetName val="снятие"/>
      <sheetName val="перераспр"/>
      <sheetName val="КБК"/>
      <sheetName val="резервн"/>
      <sheetName val="МБТ"/>
      <sheetName val="Лист7"/>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ow r="17">
          <cell r="G17">
            <v>2352514.64</v>
          </cell>
          <cell r="I17">
            <v>94100.59</v>
          </cell>
          <cell r="K17">
            <v>2446615.23</v>
          </cell>
          <cell r="L17">
            <v>0</v>
          </cell>
        </row>
        <row r="19">
          <cell r="G19">
            <v>270000</v>
          </cell>
          <cell r="K19">
            <v>270000</v>
          </cell>
          <cell r="L19">
            <v>0</v>
          </cell>
        </row>
        <row r="20">
          <cell r="G20">
            <v>130000</v>
          </cell>
          <cell r="K20">
            <v>130000</v>
          </cell>
          <cell r="L20">
            <v>0</v>
          </cell>
        </row>
        <row r="22">
          <cell r="G22">
            <v>40000</v>
          </cell>
          <cell r="K22">
            <v>40000</v>
          </cell>
          <cell r="L22">
            <v>0</v>
          </cell>
        </row>
        <row r="28">
          <cell r="G28">
            <v>275000</v>
          </cell>
          <cell r="K28">
            <v>275000</v>
          </cell>
          <cell r="L28">
            <v>0</v>
          </cell>
        </row>
        <row r="29">
          <cell r="G29">
            <v>125000</v>
          </cell>
          <cell r="I29">
            <v>0</v>
          </cell>
          <cell r="K29">
            <v>125000</v>
          </cell>
          <cell r="L29">
            <v>0</v>
          </cell>
        </row>
        <row r="32">
          <cell r="G32">
            <v>200000</v>
          </cell>
          <cell r="K32">
            <v>200000</v>
          </cell>
          <cell r="L32">
            <v>0</v>
          </cell>
        </row>
        <row r="33">
          <cell r="K33">
            <v>0</v>
          </cell>
          <cell r="L33">
            <v>0</v>
          </cell>
        </row>
        <row r="36">
          <cell r="G36">
            <v>850000</v>
          </cell>
          <cell r="K36">
            <v>850000</v>
          </cell>
          <cell r="L36">
            <v>0</v>
          </cell>
        </row>
        <row r="40">
          <cell r="K40">
            <v>0</v>
          </cell>
          <cell r="L40">
            <v>0</v>
          </cell>
        </row>
        <row r="42">
          <cell r="G42">
            <v>49238921.899999999</v>
          </cell>
          <cell r="I42">
            <v>-2976936.15</v>
          </cell>
          <cell r="K42">
            <v>46261985.75</v>
          </cell>
          <cell r="L42">
            <v>0</v>
          </cell>
        </row>
        <row r="44">
          <cell r="K44">
            <v>0</v>
          </cell>
          <cell r="L44">
            <v>0</v>
          </cell>
        </row>
        <row r="45">
          <cell r="K45">
            <v>0</v>
          </cell>
          <cell r="L45">
            <v>0</v>
          </cell>
        </row>
        <row r="47">
          <cell r="K47">
            <v>0</v>
          </cell>
          <cell r="L47">
            <v>0</v>
          </cell>
        </row>
        <row r="48">
          <cell r="I48">
            <v>380000</v>
          </cell>
          <cell r="K48">
            <v>380000</v>
          </cell>
          <cell r="L48">
            <v>0</v>
          </cell>
        </row>
        <row r="53">
          <cell r="G53">
            <v>1312500</v>
          </cell>
          <cell r="K53">
            <v>1312500</v>
          </cell>
          <cell r="L53">
            <v>0</v>
          </cell>
        </row>
        <row r="59">
          <cell r="I59">
            <v>20253.689999999999</v>
          </cell>
          <cell r="K59">
            <v>20253.689999999999</v>
          </cell>
          <cell r="L59">
            <v>0</v>
          </cell>
        </row>
        <row r="60">
          <cell r="K60">
            <v>0</v>
          </cell>
          <cell r="L60">
            <v>0</v>
          </cell>
        </row>
        <row r="65">
          <cell r="G65">
            <v>990000</v>
          </cell>
          <cell r="K65">
            <v>990000</v>
          </cell>
          <cell r="L65">
            <v>0</v>
          </cell>
        </row>
        <row r="68">
          <cell r="G68">
            <v>515000</v>
          </cell>
          <cell r="K68">
            <v>515000</v>
          </cell>
          <cell r="L68">
            <v>0</v>
          </cell>
        </row>
        <row r="71">
          <cell r="G71">
            <v>130000</v>
          </cell>
          <cell r="K71">
            <v>130000</v>
          </cell>
          <cell r="L71">
            <v>0</v>
          </cell>
        </row>
        <row r="74">
          <cell r="G74">
            <v>1354100</v>
          </cell>
          <cell r="K74">
            <v>1354100</v>
          </cell>
          <cell r="L74">
            <v>0</v>
          </cell>
        </row>
        <row r="78">
          <cell r="K78">
            <v>0</v>
          </cell>
          <cell r="L78">
            <v>0</v>
          </cell>
        </row>
        <row r="81">
          <cell r="G81">
            <v>1518100</v>
          </cell>
          <cell r="K81">
            <v>1518100</v>
          </cell>
          <cell r="L81">
            <v>0</v>
          </cell>
        </row>
        <row r="82">
          <cell r="G82">
            <v>84544.17</v>
          </cell>
          <cell r="K82">
            <v>84544.17</v>
          </cell>
          <cell r="L82">
            <v>0</v>
          </cell>
        </row>
        <row r="86">
          <cell r="K86">
            <v>0</v>
          </cell>
          <cell r="L86">
            <v>0</v>
          </cell>
        </row>
        <row r="88">
          <cell r="G88">
            <v>157000</v>
          </cell>
          <cell r="K88">
            <v>157000</v>
          </cell>
          <cell r="L88">
            <v>0</v>
          </cell>
        </row>
        <row r="92">
          <cell r="G92">
            <v>6000</v>
          </cell>
          <cell r="H92">
            <v>6000</v>
          </cell>
          <cell r="K92">
            <v>6000</v>
          </cell>
          <cell r="L92">
            <v>6000</v>
          </cell>
        </row>
        <row r="94">
          <cell r="G94">
            <v>1062077</v>
          </cell>
          <cell r="H94">
            <v>1062077</v>
          </cell>
          <cell r="I94">
            <v>-151535</v>
          </cell>
          <cell r="J94">
            <v>-151535</v>
          </cell>
          <cell r="K94">
            <v>910542</v>
          </cell>
          <cell r="L94">
            <v>910542</v>
          </cell>
        </row>
        <row r="95">
          <cell r="I95">
            <v>151535</v>
          </cell>
          <cell r="J95">
            <v>151535</v>
          </cell>
          <cell r="K95">
            <v>151535</v>
          </cell>
          <cell r="L95">
            <v>151535</v>
          </cell>
        </row>
        <row r="97">
          <cell r="K97">
            <v>0</v>
          </cell>
          <cell r="L97">
            <v>0</v>
          </cell>
        </row>
        <row r="98">
          <cell r="K98">
            <v>0</v>
          </cell>
          <cell r="L98">
            <v>0</v>
          </cell>
        </row>
        <row r="100">
          <cell r="K100">
            <v>0</v>
          </cell>
          <cell r="L100">
            <v>0</v>
          </cell>
        </row>
        <row r="101">
          <cell r="K101">
            <v>0</v>
          </cell>
          <cell r="L101">
            <v>0</v>
          </cell>
        </row>
        <row r="103">
          <cell r="G103">
            <v>507288.8</v>
          </cell>
          <cell r="K103">
            <v>507288.8</v>
          </cell>
          <cell r="L103">
            <v>0</v>
          </cell>
        </row>
        <row r="105">
          <cell r="G105">
            <v>454600</v>
          </cell>
          <cell r="K105">
            <v>454600</v>
          </cell>
          <cell r="L105">
            <v>0</v>
          </cell>
        </row>
        <row r="108">
          <cell r="G108">
            <v>750000</v>
          </cell>
          <cell r="K108">
            <v>750000</v>
          </cell>
          <cell r="L108">
            <v>0</v>
          </cell>
        </row>
        <row r="110">
          <cell r="G110">
            <v>47429880.07</v>
          </cell>
          <cell r="I110">
            <v>680200</v>
          </cell>
          <cell r="K110">
            <v>48110080.07</v>
          </cell>
          <cell r="L110">
            <v>0</v>
          </cell>
        </row>
        <row r="112">
          <cell r="K112">
            <v>0</v>
          </cell>
          <cell r="L112">
            <v>0</v>
          </cell>
        </row>
        <row r="114">
          <cell r="K114">
            <v>0</v>
          </cell>
          <cell r="L114">
            <v>0</v>
          </cell>
        </row>
        <row r="120">
          <cell r="G120">
            <v>2443190</v>
          </cell>
          <cell r="H120">
            <v>2443190</v>
          </cell>
          <cell r="K120">
            <v>2443190</v>
          </cell>
          <cell r="L120">
            <v>2443190</v>
          </cell>
        </row>
        <row r="121">
          <cell r="H121">
            <v>0</v>
          </cell>
          <cell r="K121">
            <v>0</v>
          </cell>
          <cell r="L121">
            <v>0</v>
          </cell>
        </row>
        <row r="126">
          <cell r="K126">
            <v>0</v>
          </cell>
          <cell r="L126">
            <v>0</v>
          </cell>
        </row>
        <row r="129">
          <cell r="G129">
            <v>100000</v>
          </cell>
          <cell r="K129">
            <v>100000</v>
          </cell>
          <cell r="L129">
            <v>0</v>
          </cell>
        </row>
        <row r="131">
          <cell r="G131">
            <v>6687367</v>
          </cell>
          <cell r="K131">
            <v>6687367</v>
          </cell>
          <cell r="L131">
            <v>0</v>
          </cell>
        </row>
        <row r="132">
          <cell r="G132">
            <v>247508.76</v>
          </cell>
          <cell r="K132">
            <v>247508.76</v>
          </cell>
          <cell r="L132">
            <v>0</v>
          </cell>
        </row>
        <row r="133">
          <cell r="G133">
            <v>200553.89</v>
          </cell>
          <cell r="K133">
            <v>200553.89</v>
          </cell>
          <cell r="L133">
            <v>0</v>
          </cell>
        </row>
        <row r="139">
          <cell r="G139">
            <v>600000</v>
          </cell>
          <cell r="K139">
            <v>600000</v>
          </cell>
          <cell r="L139">
            <v>0</v>
          </cell>
        </row>
        <row r="142">
          <cell r="G142">
            <v>150000</v>
          </cell>
          <cell r="K142">
            <v>150000</v>
          </cell>
          <cell r="L142">
            <v>0</v>
          </cell>
        </row>
        <row r="145">
          <cell r="K145">
            <v>0</v>
          </cell>
          <cell r="L145">
            <v>0</v>
          </cell>
        </row>
        <row r="152">
          <cell r="G152">
            <v>8715.41</v>
          </cell>
          <cell r="H152">
            <v>8715.41</v>
          </cell>
          <cell r="K152">
            <v>8715.41</v>
          </cell>
          <cell r="L152">
            <v>8715.41</v>
          </cell>
        </row>
        <row r="154">
          <cell r="G154">
            <v>600</v>
          </cell>
          <cell r="K154">
            <v>600</v>
          </cell>
          <cell r="L154">
            <v>0</v>
          </cell>
        </row>
        <row r="158">
          <cell r="G158">
            <v>750000</v>
          </cell>
          <cell r="K158">
            <v>750000</v>
          </cell>
          <cell r="L158">
            <v>0</v>
          </cell>
        </row>
        <row r="160">
          <cell r="G160">
            <v>22947655.07</v>
          </cell>
          <cell r="K160">
            <v>22947655.07</v>
          </cell>
          <cell r="L160">
            <v>0</v>
          </cell>
        </row>
        <row r="162">
          <cell r="G162">
            <v>0</v>
          </cell>
          <cell r="K162">
            <v>0</v>
          </cell>
          <cell r="L162">
            <v>0</v>
          </cell>
        </row>
        <row r="164">
          <cell r="K164">
            <v>0</v>
          </cell>
          <cell r="L164">
            <v>0</v>
          </cell>
        </row>
        <row r="166">
          <cell r="G166">
            <v>0</v>
          </cell>
          <cell r="K166">
            <v>0</v>
          </cell>
          <cell r="L166">
            <v>0</v>
          </cell>
        </row>
        <row r="172">
          <cell r="G172">
            <v>60000</v>
          </cell>
          <cell r="K172">
            <v>60000</v>
          </cell>
          <cell r="L172">
            <v>0</v>
          </cell>
        </row>
        <row r="175">
          <cell r="G175">
            <v>198000</v>
          </cell>
          <cell r="K175">
            <v>198000</v>
          </cell>
          <cell r="L175">
            <v>0</v>
          </cell>
        </row>
        <row r="176">
          <cell r="G176">
            <v>0</v>
          </cell>
          <cell r="K176">
            <v>0</v>
          </cell>
          <cell r="L176">
            <v>0</v>
          </cell>
        </row>
        <row r="180">
          <cell r="G180">
            <v>100000</v>
          </cell>
          <cell r="K180">
            <v>100000</v>
          </cell>
          <cell r="L180">
            <v>0</v>
          </cell>
        </row>
        <row r="184">
          <cell r="G184">
            <v>57614</v>
          </cell>
          <cell r="H184">
            <v>57614</v>
          </cell>
          <cell r="K184">
            <v>57614</v>
          </cell>
          <cell r="L184">
            <v>57614</v>
          </cell>
        </row>
        <row r="186">
          <cell r="I186">
            <v>576000</v>
          </cell>
          <cell r="K186">
            <v>576000</v>
          </cell>
          <cell r="L186">
            <v>0</v>
          </cell>
        </row>
        <row r="188">
          <cell r="I188">
            <v>1809000</v>
          </cell>
          <cell r="K188">
            <v>1809000</v>
          </cell>
          <cell r="L188">
            <v>0</v>
          </cell>
        </row>
        <row r="194">
          <cell r="K194">
            <v>0</v>
          </cell>
          <cell r="L194">
            <v>0</v>
          </cell>
        </row>
        <row r="201">
          <cell r="G201">
            <v>39300000</v>
          </cell>
          <cell r="I201">
            <v>120132.9</v>
          </cell>
          <cell r="K201">
            <v>39420132.899999999</v>
          </cell>
          <cell r="L201">
            <v>0</v>
          </cell>
        </row>
        <row r="207">
          <cell r="G207">
            <v>48880000</v>
          </cell>
          <cell r="H207">
            <v>48880000</v>
          </cell>
          <cell r="K207">
            <v>48880000</v>
          </cell>
          <cell r="L207">
            <v>48880000</v>
          </cell>
        </row>
        <row r="209">
          <cell r="G209">
            <v>31120000</v>
          </cell>
          <cell r="K209">
            <v>31120000</v>
          </cell>
          <cell r="L209">
            <v>0</v>
          </cell>
        </row>
        <row r="215">
          <cell r="G215">
            <v>74350</v>
          </cell>
          <cell r="K215">
            <v>74350</v>
          </cell>
          <cell r="L215">
            <v>0</v>
          </cell>
        </row>
        <row r="216">
          <cell r="G216">
            <v>425650</v>
          </cell>
          <cell r="K216">
            <v>425650</v>
          </cell>
          <cell r="L216">
            <v>0</v>
          </cell>
        </row>
        <row r="220">
          <cell r="K220">
            <v>0</v>
          </cell>
          <cell r="L220">
            <v>0</v>
          </cell>
        </row>
        <row r="221">
          <cell r="G221">
            <v>300000</v>
          </cell>
          <cell r="K221">
            <v>300000</v>
          </cell>
          <cell r="L221">
            <v>0</v>
          </cell>
        </row>
        <row r="228">
          <cell r="G228">
            <v>1484000</v>
          </cell>
          <cell r="K228">
            <v>1484000</v>
          </cell>
          <cell r="L228">
            <v>0</v>
          </cell>
        </row>
        <row r="235">
          <cell r="G235">
            <v>6180100</v>
          </cell>
          <cell r="I235">
            <v>247204</v>
          </cell>
          <cell r="K235">
            <v>6427304</v>
          </cell>
          <cell r="L235">
            <v>0</v>
          </cell>
        </row>
        <row r="241">
          <cell r="K241">
            <v>0</v>
          </cell>
          <cell r="L241">
            <v>0</v>
          </cell>
        </row>
        <row r="242">
          <cell r="K242">
            <v>0</v>
          </cell>
          <cell r="L242">
            <v>0</v>
          </cell>
        </row>
        <row r="243">
          <cell r="K243">
            <v>0</v>
          </cell>
          <cell r="L243">
            <v>0</v>
          </cell>
        </row>
        <row r="245">
          <cell r="G245">
            <v>100000</v>
          </cell>
          <cell r="K245">
            <v>100000</v>
          </cell>
          <cell r="L245">
            <v>0</v>
          </cell>
        </row>
        <row r="247">
          <cell r="G247">
            <v>68000</v>
          </cell>
          <cell r="I247">
            <v>0</v>
          </cell>
          <cell r="K247">
            <v>68000</v>
          </cell>
          <cell r="L247">
            <v>0</v>
          </cell>
        </row>
        <row r="248">
          <cell r="K248">
            <v>0</v>
          </cell>
          <cell r="L248">
            <v>0</v>
          </cell>
        </row>
        <row r="251">
          <cell r="G251">
            <v>200000</v>
          </cell>
          <cell r="K251">
            <v>200000</v>
          </cell>
          <cell r="L251">
            <v>0</v>
          </cell>
        </row>
        <row r="253">
          <cell r="K253">
            <v>0</v>
          </cell>
          <cell r="L253">
            <v>0</v>
          </cell>
        </row>
        <row r="256">
          <cell r="K256">
            <v>0</v>
          </cell>
          <cell r="L256">
            <v>0</v>
          </cell>
        </row>
        <row r="257">
          <cell r="K257">
            <v>0</v>
          </cell>
          <cell r="L257">
            <v>0</v>
          </cell>
        </row>
        <row r="259">
          <cell r="G259">
            <v>200700</v>
          </cell>
          <cell r="I259">
            <v>0</v>
          </cell>
          <cell r="K259">
            <v>200700</v>
          </cell>
          <cell r="L259">
            <v>0</v>
          </cell>
        </row>
        <row r="261">
          <cell r="G261">
            <v>238040</v>
          </cell>
          <cell r="I261">
            <v>0</v>
          </cell>
          <cell r="K261">
            <v>238040</v>
          </cell>
          <cell r="L261">
            <v>0</v>
          </cell>
        </row>
        <row r="263">
          <cell r="G263">
            <v>361600</v>
          </cell>
          <cell r="K263">
            <v>361600</v>
          </cell>
          <cell r="L263">
            <v>0</v>
          </cell>
        </row>
        <row r="265">
          <cell r="G265">
            <v>35400</v>
          </cell>
          <cell r="K265">
            <v>35400</v>
          </cell>
          <cell r="L265">
            <v>0</v>
          </cell>
        </row>
        <row r="269">
          <cell r="G269">
            <v>55900</v>
          </cell>
          <cell r="H269">
            <v>55900</v>
          </cell>
          <cell r="K269">
            <v>55900</v>
          </cell>
          <cell r="L269">
            <v>55900</v>
          </cell>
        </row>
        <row r="271">
          <cell r="G271">
            <v>12966700</v>
          </cell>
          <cell r="H271">
            <v>12966700</v>
          </cell>
          <cell r="K271">
            <v>12966700</v>
          </cell>
          <cell r="L271">
            <v>12966700</v>
          </cell>
        </row>
        <row r="276">
          <cell r="G276">
            <v>324000</v>
          </cell>
          <cell r="H276">
            <v>324000</v>
          </cell>
          <cell r="K276">
            <v>324000</v>
          </cell>
          <cell r="L276">
            <v>324000</v>
          </cell>
        </row>
        <row r="278">
          <cell r="G278">
            <v>1646562</v>
          </cell>
          <cell r="H278">
            <v>1646562</v>
          </cell>
          <cell r="I278">
            <v>0</v>
          </cell>
          <cell r="J278">
            <v>0</v>
          </cell>
          <cell r="K278">
            <v>1646562</v>
          </cell>
          <cell r="L278">
            <v>1646562</v>
          </cell>
        </row>
        <row r="279">
          <cell r="G279">
            <v>155438</v>
          </cell>
          <cell r="H279">
            <v>155438</v>
          </cell>
          <cell r="I279">
            <v>0</v>
          </cell>
          <cell r="J279">
            <v>0</v>
          </cell>
          <cell r="K279">
            <v>155438</v>
          </cell>
          <cell r="L279">
            <v>155438</v>
          </cell>
        </row>
        <row r="285">
          <cell r="K285">
            <v>0</v>
          </cell>
          <cell r="L285">
            <v>0</v>
          </cell>
        </row>
        <row r="286">
          <cell r="K286">
            <v>0</v>
          </cell>
          <cell r="L286">
            <v>0</v>
          </cell>
        </row>
        <row r="293">
          <cell r="G293">
            <v>389480</v>
          </cell>
          <cell r="K293">
            <v>389480</v>
          </cell>
          <cell r="L293">
            <v>0</v>
          </cell>
        </row>
        <row r="294">
          <cell r="G294">
            <v>1310520</v>
          </cell>
          <cell r="K294">
            <v>1310520</v>
          </cell>
          <cell r="L294">
            <v>0</v>
          </cell>
        </row>
        <row r="300">
          <cell r="G300">
            <v>150000</v>
          </cell>
          <cell r="K300">
            <v>150000</v>
          </cell>
          <cell r="L300">
            <v>0</v>
          </cell>
        </row>
        <row r="302">
          <cell r="G302">
            <v>5222323.33</v>
          </cell>
          <cell r="K302">
            <v>5222323.33</v>
          </cell>
          <cell r="L302">
            <v>0</v>
          </cell>
        </row>
        <row r="307">
          <cell r="G307">
            <v>230000</v>
          </cell>
          <cell r="K307">
            <v>230000</v>
          </cell>
          <cell r="L307">
            <v>0</v>
          </cell>
        </row>
        <row r="309">
          <cell r="G309">
            <v>10356896.77</v>
          </cell>
          <cell r="K309">
            <v>10356896.77</v>
          </cell>
          <cell r="L309">
            <v>0</v>
          </cell>
        </row>
        <row r="317">
          <cell r="G317">
            <v>293000</v>
          </cell>
          <cell r="K317">
            <v>293000</v>
          </cell>
          <cell r="L317">
            <v>0</v>
          </cell>
        </row>
        <row r="318">
          <cell r="G318">
            <v>180000</v>
          </cell>
          <cell r="K318">
            <v>180000</v>
          </cell>
          <cell r="L318">
            <v>0</v>
          </cell>
        </row>
        <row r="321">
          <cell r="G321">
            <v>250000</v>
          </cell>
          <cell r="K321">
            <v>250000</v>
          </cell>
          <cell r="L321">
            <v>0</v>
          </cell>
        </row>
        <row r="326">
          <cell r="G326">
            <v>11360883.529999999</v>
          </cell>
          <cell r="I326">
            <v>6097872.4299999997</v>
          </cell>
          <cell r="K326">
            <v>17458755.960000001</v>
          </cell>
          <cell r="L326">
            <v>0</v>
          </cell>
        </row>
        <row r="334">
          <cell r="G334">
            <v>3000000</v>
          </cell>
          <cell r="K334">
            <v>3000000</v>
          </cell>
          <cell r="L334">
            <v>0</v>
          </cell>
        </row>
        <row r="340">
          <cell r="G340">
            <v>400000</v>
          </cell>
          <cell r="I340">
            <v>-20253.689999999999</v>
          </cell>
          <cell r="K340">
            <v>379746.31</v>
          </cell>
          <cell r="L340">
            <v>0</v>
          </cell>
        </row>
        <row r="345">
          <cell r="G345">
            <v>515600</v>
          </cell>
          <cell r="K345">
            <v>515600</v>
          </cell>
          <cell r="L345">
            <v>0</v>
          </cell>
        </row>
        <row r="348">
          <cell r="G348">
            <v>29500</v>
          </cell>
          <cell r="K348">
            <v>29500</v>
          </cell>
          <cell r="L348">
            <v>0</v>
          </cell>
        </row>
        <row r="351">
          <cell r="G351">
            <v>42000</v>
          </cell>
          <cell r="K351">
            <v>42000</v>
          </cell>
          <cell r="L351">
            <v>0</v>
          </cell>
        </row>
        <row r="354">
          <cell r="G354">
            <v>83000</v>
          </cell>
          <cell r="K354">
            <v>83000</v>
          </cell>
          <cell r="L354">
            <v>0</v>
          </cell>
        </row>
        <row r="358">
          <cell r="G358">
            <v>178800</v>
          </cell>
          <cell r="K358">
            <v>178800</v>
          </cell>
          <cell r="L358">
            <v>0</v>
          </cell>
        </row>
        <row r="359">
          <cell r="G359">
            <v>7332.67</v>
          </cell>
          <cell r="K359">
            <v>7332.67</v>
          </cell>
          <cell r="L359">
            <v>0</v>
          </cell>
        </row>
        <row r="363">
          <cell r="K363">
            <v>0</v>
          </cell>
          <cell r="L363">
            <v>0</v>
          </cell>
        </row>
        <row r="365">
          <cell r="G365">
            <v>0</v>
          </cell>
          <cell r="I365">
            <v>7637851.2999999998</v>
          </cell>
          <cell r="K365">
            <v>7637851.2999999998</v>
          </cell>
          <cell r="L365">
            <v>0</v>
          </cell>
        </row>
        <row r="366">
          <cell r="G366">
            <v>0</v>
          </cell>
          <cell r="I366">
            <v>0</v>
          </cell>
          <cell r="K366">
            <v>0</v>
          </cell>
          <cell r="L366">
            <v>0</v>
          </cell>
        </row>
        <row r="373">
          <cell r="G373">
            <v>23671250</v>
          </cell>
          <cell r="I373">
            <v>-4880000</v>
          </cell>
          <cell r="K373">
            <v>18791250</v>
          </cell>
          <cell r="L373">
            <v>0</v>
          </cell>
        </row>
        <row r="381">
          <cell r="G381">
            <v>4000</v>
          </cell>
          <cell r="K381">
            <v>4000</v>
          </cell>
          <cell r="L381">
            <v>0</v>
          </cell>
        </row>
        <row r="382">
          <cell r="G382">
            <v>200000</v>
          </cell>
          <cell r="K382">
            <v>200000</v>
          </cell>
          <cell r="L382">
            <v>0</v>
          </cell>
        </row>
        <row r="385">
          <cell r="G385">
            <v>100000</v>
          </cell>
          <cell r="K385">
            <v>100000</v>
          </cell>
          <cell r="L385">
            <v>0</v>
          </cell>
        </row>
        <row r="389">
          <cell r="G389">
            <v>4891145</v>
          </cell>
          <cell r="I389">
            <v>240925.38</v>
          </cell>
          <cell r="K389">
            <v>5132070.38</v>
          </cell>
          <cell r="L389">
            <v>0</v>
          </cell>
        </row>
        <row r="391">
          <cell r="K391">
            <v>0</v>
          </cell>
          <cell r="L391">
            <v>0</v>
          </cell>
        </row>
        <row r="397">
          <cell r="K397">
            <v>0</v>
          </cell>
          <cell r="L397">
            <v>0</v>
          </cell>
        </row>
        <row r="402">
          <cell r="G402">
            <v>150000</v>
          </cell>
          <cell r="K402">
            <v>150000</v>
          </cell>
          <cell r="L402">
            <v>0</v>
          </cell>
        </row>
        <row r="406">
          <cell r="G406">
            <v>160000</v>
          </cell>
          <cell r="K406">
            <v>160000</v>
          </cell>
          <cell r="L406">
            <v>0</v>
          </cell>
        </row>
        <row r="407">
          <cell r="G407">
            <v>1900.31</v>
          </cell>
          <cell r="I407">
            <v>0</v>
          </cell>
          <cell r="K407">
            <v>1900.31</v>
          </cell>
          <cell r="L407">
            <v>0</v>
          </cell>
        </row>
        <row r="414">
          <cell r="G414">
            <v>336224.88</v>
          </cell>
          <cell r="H414">
            <v>336224.88</v>
          </cell>
          <cell r="K414">
            <v>336224.88</v>
          </cell>
          <cell r="L414">
            <v>336224.88</v>
          </cell>
        </row>
        <row r="421">
          <cell r="I421">
            <v>659683.16</v>
          </cell>
          <cell r="J421">
            <v>659683.16</v>
          </cell>
          <cell r="K421">
            <v>659683.16</v>
          </cell>
          <cell r="L421">
            <v>659683.16</v>
          </cell>
        </row>
        <row r="423">
          <cell r="I423">
            <v>420100</v>
          </cell>
          <cell r="K423">
            <v>420100</v>
          </cell>
          <cell r="L423">
            <v>0</v>
          </cell>
        </row>
        <row r="428">
          <cell r="G428">
            <v>10000000</v>
          </cell>
          <cell r="K428">
            <v>10000000</v>
          </cell>
          <cell r="L428">
            <v>0</v>
          </cell>
        </row>
        <row r="430">
          <cell r="G430">
            <v>734358</v>
          </cell>
          <cell r="H430">
            <v>734358</v>
          </cell>
          <cell r="K430">
            <v>734358</v>
          </cell>
          <cell r="L430">
            <v>734358</v>
          </cell>
        </row>
        <row r="432">
          <cell r="G432">
            <v>376758100</v>
          </cell>
          <cell r="H432">
            <v>376758100</v>
          </cell>
          <cell r="K432">
            <v>376758100</v>
          </cell>
          <cell r="L432">
            <v>376758100</v>
          </cell>
        </row>
        <row r="434">
          <cell r="G434">
            <v>320036738.30000001</v>
          </cell>
          <cell r="I434">
            <v>-357670</v>
          </cell>
          <cell r="K434">
            <v>319679068.30000001</v>
          </cell>
          <cell r="L434">
            <v>0</v>
          </cell>
        </row>
        <row r="436">
          <cell r="G436">
            <v>109867</v>
          </cell>
          <cell r="I436">
            <v>357670</v>
          </cell>
          <cell r="K436">
            <v>467537</v>
          </cell>
          <cell r="L436">
            <v>0</v>
          </cell>
        </row>
        <row r="439">
          <cell r="G439">
            <v>110000</v>
          </cell>
          <cell r="K439">
            <v>110000</v>
          </cell>
          <cell r="L439">
            <v>0</v>
          </cell>
        </row>
        <row r="442">
          <cell r="I442">
            <v>79033.67</v>
          </cell>
          <cell r="K442">
            <v>79033.67</v>
          </cell>
          <cell r="L442">
            <v>0</v>
          </cell>
        </row>
        <row r="446">
          <cell r="K446">
            <v>0</v>
          </cell>
          <cell r="L446">
            <v>0</v>
          </cell>
        </row>
        <row r="452">
          <cell r="G452">
            <v>5000000</v>
          </cell>
          <cell r="K452">
            <v>5000000</v>
          </cell>
          <cell r="L452">
            <v>0</v>
          </cell>
        </row>
        <row r="454">
          <cell r="K454">
            <v>0</v>
          </cell>
          <cell r="L454">
            <v>0</v>
          </cell>
        </row>
        <row r="456">
          <cell r="G456">
            <v>426135500</v>
          </cell>
          <cell r="H456">
            <v>426135500</v>
          </cell>
          <cell r="J456">
            <v>0</v>
          </cell>
          <cell r="K456">
            <v>426135500</v>
          </cell>
          <cell r="L456">
            <v>426135500</v>
          </cell>
        </row>
        <row r="458">
          <cell r="G458">
            <v>107615408.83</v>
          </cell>
          <cell r="K458">
            <v>107615408.83</v>
          </cell>
          <cell r="L458">
            <v>0</v>
          </cell>
        </row>
        <row r="460">
          <cell r="G460">
            <v>0</v>
          </cell>
          <cell r="K460">
            <v>0</v>
          </cell>
          <cell r="L460">
            <v>0</v>
          </cell>
        </row>
        <row r="462">
          <cell r="K462">
            <v>0</v>
          </cell>
          <cell r="L462">
            <v>0</v>
          </cell>
        </row>
        <row r="464">
          <cell r="G464">
            <v>750000</v>
          </cell>
          <cell r="K464">
            <v>750000</v>
          </cell>
          <cell r="L464">
            <v>0</v>
          </cell>
        </row>
        <row r="467">
          <cell r="G467">
            <v>2353303.9700000002</v>
          </cell>
          <cell r="H467">
            <v>2353303.9700000002</v>
          </cell>
          <cell r="I467">
            <v>-2353303.9700000002</v>
          </cell>
          <cell r="J467">
            <v>-2353303.9700000002</v>
          </cell>
          <cell r="K467">
            <v>0</v>
          </cell>
          <cell r="L467">
            <v>0</v>
          </cell>
        </row>
        <row r="469">
          <cell r="G469">
            <v>50000</v>
          </cell>
          <cell r="K469">
            <v>50000</v>
          </cell>
          <cell r="L469">
            <v>0</v>
          </cell>
        </row>
        <row r="471">
          <cell r="G471">
            <v>340000</v>
          </cell>
          <cell r="K471">
            <v>340000</v>
          </cell>
          <cell r="L471">
            <v>0</v>
          </cell>
        </row>
        <row r="473">
          <cell r="G473">
            <v>915435.25</v>
          </cell>
          <cell r="K473">
            <v>915435.25</v>
          </cell>
          <cell r="L473">
            <v>0</v>
          </cell>
        </row>
        <row r="475">
          <cell r="I475">
            <v>2353303.9700000002</v>
          </cell>
          <cell r="J475">
            <v>2353303.9700000002</v>
          </cell>
          <cell r="K475">
            <v>2353303.9700000002</v>
          </cell>
          <cell r="L475">
            <v>2353303.9700000002</v>
          </cell>
        </row>
        <row r="479">
          <cell r="G479">
            <v>1756000</v>
          </cell>
          <cell r="H479">
            <v>1756000</v>
          </cell>
          <cell r="K479">
            <v>1756000</v>
          </cell>
          <cell r="L479">
            <v>1756000</v>
          </cell>
        </row>
        <row r="481">
          <cell r="G481">
            <v>20986900</v>
          </cell>
          <cell r="H481">
            <v>20986900</v>
          </cell>
          <cell r="K481">
            <v>20986900</v>
          </cell>
          <cell r="L481">
            <v>20986900</v>
          </cell>
        </row>
        <row r="483">
          <cell r="G483">
            <v>4031351.42</v>
          </cell>
          <cell r="K483">
            <v>4031351.42</v>
          </cell>
          <cell r="L483">
            <v>0</v>
          </cell>
        </row>
        <row r="489">
          <cell r="G489">
            <v>1400000</v>
          </cell>
          <cell r="I489">
            <v>0</v>
          </cell>
          <cell r="K489">
            <v>1400000</v>
          </cell>
          <cell r="L489">
            <v>0</v>
          </cell>
        </row>
        <row r="491">
          <cell r="G491">
            <v>136521207.38</v>
          </cell>
          <cell r="K491">
            <v>136521207.38</v>
          </cell>
          <cell r="L491">
            <v>0</v>
          </cell>
        </row>
        <row r="494">
          <cell r="G494">
            <v>479000</v>
          </cell>
          <cell r="I494">
            <v>0</v>
          </cell>
          <cell r="K494">
            <v>479000</v>
          </cell>
          <cell r="L494">
            <v>0</v>
          </cell>
        </row>
        <row r="500">
          <cell r="G500">
            <v>2033343</v>
          </cell>
          <cell r="H500">
            <v>2033343</v>
          </cell>
          <cell r="K500">
            <v>2033343</v>
          </cell>
          <cell r="L500">
            <v>2033343</v>
          </cell>
        </row>
        <row r="502">
          <cell r="G502">
            <v>779000</v>
          </cell>
          <cell r="K502">
            <v>779000</v>
          </cell>
          <cell r="L502">
            <v>0</v>
          </cell>
        </row>
        <row r="504">
          <cell r="G504">
            <v>4970000</v>
          </cell>
          <cell r="K504">
            <v>4970000</v>
          </cell>
          <cell r="L504">
            <v>0</v>
          </cell>
        </row>
        <row r="506">
          <cell r="G506">
            <v>180000</v>
          </cell>
          <cell r="K506">
            <v>180000</v>
          </cell>
          <cell r="L506">
            <v>0</v>
          </cell>
        </row>
        <row r="507">
          <cell r="K507">
            <v>0</v>
          </cell>
          <cell r="L507">
            <v>0</v>
          </cell>
        </row>
        <row r="509">
          <cell r="K509">
            <v>0</v>
          </cell>
          <cell r="L509">
            <v>0</v>
          </cell>
        </row>
        <row r="511">
          <cell r="G511">
            <v>1395178.4</v>
          </cell>
          <cell r="K511">
            <v>1395178.4</v>
          </cell>
          <cell r="L511">
            <v>0</v>
          </cell>
        </row>
        <row r="517">
          <cell r="K517">
            <v>0</v>
          </cell>
          <cell r="L517">
            <v>0</v>
          </cell>
        </row>
        <row r="519">
          <cell r="G519">
            <v>290000</v>
          </cell>
          <cell r="K519">
            <v>290000</v>
          </cell>
          <cell r="L519">
            <v>0</v>
          </cell>
        </row>
        <row r="521">
          <cell r="G521">
            <v>24300</v>
          </cell>
          <cell r="K521">
            <v>24300</v>
          </cell>
          <cell r="L521">
            <v>0</v>
          </cell>
        </row>
        <row r="523">
          <cell r="G523">
            <v>2600000</v>
          </cell>
          <cell r="I523">
            <v>0</v>
          </cell>
          <cell r="K523">
            <v>2600000</v>
          </cell>
          <cell r="L523">
            <v>0</v>
          </cell>
        </row>
        <row r="525">
          <cell r="G525">
            <v>1200000</v>
          </cell>
          <cell r="K525">
            <v>1200000</v>
          </cell>
          <cell r="L525">
            <v>0</v>
          </cell>
        </row>
        <row r="527">
          <cell r="G527">
            <v>75700</v>
          </cell>
          <cell r="K527">
            <v>75700</v>
          </cell>
          <cell r="L527">
            <v>0</v>
          </cell>
        </row>
        <row r="529">
          <cell r="K529">
            <v>0</v>
          </cell>
          <cell r="L529">
            <v>0</v>
          </cell>
        </row>
        <row r="532">
          <cell r="G532">
            <v>1200000</v>
          </cell>
          <cell r="K532">
            <v>1200000</v>
          </cell>
          <cell r="L532">
            <v>0</v>
          </cell>
        </row>
        <row r="534">
          <cell r="G534">
            <v>40007687.600000001</v>
          </cell>
          <cell r="K534">
            <v>40007687.600000001</v>
          </cell>
          <cell r="L534">
            <v>0</v>
          </cell>
        </row>
        <row r="536">
          <cell r="G536">
            <v>20087604.010000002</v>
          </cell>
          <cell r="K536">
            <v>20087604.010000002</v>
          </cell>
          <cell r="L536">
            <v>0</v>
          </cell>
        </row>
        <row r="538">
          <cell r="G538">
            <v>16550151.18</v>
          </cell>
          <cell r="K538">
            <v>16550151.18</v>
          </cell>
          <cell r="L538">
            <v>0</v>
          </cell>
        </row>
        <row r="542">
          <cell r="G542">
            <v>580000</v>
          </cell>
          <cell r="I542">
            <v>0</v>
          </cell>
          <cell r="K542">
            <v>580000</v>
          </cell>
          <cell r="L542">
            <v>0</v>
          </cell>
        </row>
        <row r="544">
          <cell r="G544">
            <v>32084541.280000001</v>
          </cell>
          <cell r="K544">
            <v>32084541.280000001</v>
          </cell>
          <cell r="L544">
            <v>0</v>
          </cell>
        </row>
        <row r="551">
          <cell r="G551">
            <v>2261500</v>
          </cell>
          <cell r="H551">
            <v>2261500</v>
          </cell>
          <cell r="K551">
            <v>2261500</v>
          </cell>
          <cell r="L551">
            <v>2261500</v>
          </cell>
        </row>
        <row r="553">
          <cell r="G553">
            <v>41300</v>
          </cell>
          <cell r="H553">
            <v>41300</v>
          </cell>
          <cell r="K553">
            <v>41300</v>
          </cell>
          <cell r="L553">
            <v>41300</v>
          </cell>
        </row>
        <row r="555">
          <cell r="G555">
            <v>732700</v>
          </cell>
          <cell r="H555">
            <v>732700</v>
          </cell>
          <cell r="K555">
            <v>732700</v>
          </cell>
          <cell r="L555">
            <v>732700</v>
          </cell>
        </row>
        <row r="561">
          <cell r="G561">
            <v>226411</v>
          </cell>
          <cell r="H561">
            <v>226411</v>
          </cell>
          <cell r="K561">
            <v>226411</v>
          </cell>
          <cell r="L561">
            <v>226411</v>
          </cell>
        </row>
        <row r="562">
          <cell r="G562">
            <v>339589</v>
          </cell>
          <cell r="H562">
            <v>339589</v>
          </cell>
          <cell r="K562">
            <v>339589</v>
          </cell>
          <cell r="L562">
            <v>339589</v>
          </cell>
        </row>
        <row r="564">
          <cell r="G564">
            <v>22641100</v>
          </cell>
          <cell r="H564">
            <v>22641100</v>
          </cell>
          <cell r="K564">
            <v>22641100</v>
          </cell>
          <cell r="L564">
            <v>22641100</v>
          </cell>
        </row>
        <row r="568">
          <cell r="K568">
            <v>0</v>
          </cell>
          <cell r="L568">
            <v>0</v>
          </cell>
        </row>
        <row r="569">
          <cell r="G569">
            <v>26694500</v>
          </cell>
          <cell r="H569">
            <v>26694500</v>
          </cell>
          <cell r="K569">
            <v>26694500</v>
          </cell>
          <cell r="L569">
            <v>26694500</v>
          </cell>
        </row>
        <row r="571">
          <cell r="K571">
            <v>0</v>
          </cell>
          <cell r="L571">
            <v>0</v>
          </cell>
        </row>
        <row r="572">
          <cell r="G572">
            <v>39300</v>
          </cell>
          <cell r="H572">
            <v>39300</v>
          </cell>
          <cell r="K572">
            <v>39300</v>
          </cell>
          <cell r="L572">
            <v>39300</v>
          </cell>
        </row>
        <row r="574">
          <cell r="G574">
            <v>4833779</v>
          </cell>
          <cell r="H574">
            <v>4833779</v>
          </cell>
          <cell r="K574">
            <v>4833779</v>
          </cell>
          <cell r="L574">
            <v>4833779</v>
          </cell>
        </row>
        <row r="575">
          <cell r="G575">
            <v>1473221</v>
          </cell>
          <cell r="H575">
            <v>1473221</v>
          </cell>
          <cell r="K575">
            <v>1473221</v>
          </cell>
          <cell r="L575">
            <v>1473221</v>
          </cell>
        </row>
        <row r="581">
          <cell r="G581">
            <v>659683.16</v>
          </cell>
          <cell r="H581">
            <v>659683.16</v>
          </cell>
          <cell r="I581">
            <v>-659683.16</v>
          </cell>
          <cell r="J581">
            <v>-659683.16</v>
          </cell>
          <cell r="K581">
            <v>0</v>
          </cell>
          <cell r="L581">
            <v>0</v>
          </cell>
        </row>
        <row r="583">
          <cell r="G583">
            <v>559000</v>
          </cell>
          <cell r="K583">
            <v>559000</v>
          </cell>
          <cell r="L583">
            <v>0</v>
          </cell>
        </row>
        <row r="585">
          <cell r="G585">
            <v>420100</v>
          </cell>
          <cell r="I585">
            <v>-420100</v>
          </cell>
          <cell r="K585">
            <v>0</v>
          </cell>
          <cell r="L585">
            <v>0</v>
          </cell>
        </row>
        <row r="593">
          <cell r="G593">
            <v>25000</v>
          </cell>
          <cell r="I593">
            <v>20000</v>
          </cell>
          <cell r="K593">
            <v>45000</v>
          </cell>
          <cell r="L593">
            <v>0</v>
          </cell>
        </row>
        <row r="594">
          <cell r="G594">
            <v>35000</v>
          </cell>
          <cell r="I594">
            <v>-20000</v>
          </cell>
          <cell r="K594">
            <v>15000</v>
          </cell>
          <cell r="L594">
            <v>0</v>
          </cell>
        </row>
        <row r="597">
          <cell r="G597">
            <v>70000</v>
          </cell>
          <cell r="K597">
            <v>70000</v>
          </cell>
          <cell r="L597">
            <v>0</v>
          </cell>
        </row>
        <row r="601">
          <cell r="G601">
            <v>3276799.13</v>
          </cell>
          <cell r="I601">
            <v>131071.96</v>
          </cell>
          <cell r="K601">
            <v>3407871.09</v>
          </cell>
          <cell r="L601">
            <v>0</v>
          </cell>
        </row>
        <row r="603">
          <cell r="K603">
            <v>0</v>
          </cell>
          <cell r="L603">
            <v>0</v>
          </cell>
        </row>
        <row r="611">
          <cell r="K611">
            <v>0</v>
          </cell>
          <cell r="L611">
            <v>0</v>
          </cell>
        </row>
        <row r="612">
          <cell r="G612">
            <v>0</v>
          </cell>
          <cell r="K612">
            <v>0</v>
          </cell>
          <cell r="L612">
            <v>0</v>
          </cell>
        </row>
        <row r="617">
          <cell r="G617">
            <v>56000</v>
          </cell>
          <cell r="K617">
            <v>56000</v>
          </cell>
          <cell r="L617">
            <v>0</v>
          </cell>
        </row>
        <row r="621">
          <cell r="G621">
            <v>77200</v>
          </cell>
          <cell r="K621">
            <v>77200</v>
          </cell>
          <cell r="L621">
            <v>0</v>
          </cell>
        </row>
        <row r="622">
          <cell r="G622">
            <v>61.07</v>
          </cell>
          <cell r="K622">
            <v>61.07</v>
          </cell>
          <cell r="L622">
            <v>0</v>
          </cell>
        </row>
        <row r="629">
          <cell r="G629">
            <v>1820000</v>
          </cell>
          <cell r="K629">
            <v>1820000</v>
          </cell>
          <cell r="L629">
            <v>0</v>
          </cell>
        </row>
        <row r="631">
          <cell r="G631">
            <v>1945117</v>
          </cell>
          <cell r="H631">
            <v>1945117</v>
          </cell>
          <cell r="K631">
            <v>1945117</v>
          </cell>
          <cell r="L631">
            <v>1945117</v>
          </cell>
        </row>
        <row r="633">
          <cell r="G633">
            <v>98584311.370000005</v>
          </cell>
          <cell r="I633">
            <v>-1098600</v>
          </cell>
          <cell r="K633">
            <v>97485711.370000005</v>
          </cell>
          <cell r="L633">
            <v>0</v>
          </cell>
        </row>
        <row r="635">
          <cell r="G635">
            <v>139800</v>
          </cell>
          <cell r="I635">
            <v>1098600</v>
          </cell>
          <cell r="K635">
            <v>1238400</v>
          </cell>
          <cell r="L635">
            <v>0</v>
          </cell>
        </row>
        <row r="638">
          <cell r="G638">
            <v>0</v>
          </cell>
          <cell r="K638">
            <v>0</v>
          </cell>
          <cell r="L638">
            <v>0</v>
          </cell>
        </row>
        <row r="640">
          <cell r="G640">
            <v>1200000</v>
          </cell>
          <cell r="K640">
            <v>1200000</v>
          </cell>
          <cell r="L640">
            <v>0</v>
          </cell>
        </row>
        <row r="646">
          <cell r="G646">
            <v>144000</v>
          </cell>
          <cell r="K646">
            <v>144000</v>
          </cell>
          <cell r="L646">
            <v>0</v>
          </cell>
        </row>
        <row r="653">
          <cell r="G653">
            <v>1000000</v>
          </cell>
          <cell r="K653">
            <v>1000000</v>
          </cell>
          <cell r="L653">
            <v>0</v>
          </cell>
        </row>
        <row r="655">
          <cell r="G655">
            <v>334468</v>
          </cell>
          <cell r="H655">
            <v>334468</v>
          </cell>
          <cell r="K655">
            <v>334468</v>
          </cell>
          <cell r="L655">
            <v>334468</v>
          </cell>
        </row>
        <row r="657">
          <cell r="G657">
            <v>68524400</v>
          </cell>
          <cell r="I657">
            <v>-5180150</v>
          </cell>
          <cell r="K657">
            <v>63344250</v>
          </cell>
          <cell r="L657">
            <v>0</v>
          </cell>
        </row>
        <row r="659">
          <cell r="G659">
            <v>550000</v>
          </cell>
          <cell r="I659">
            <v>250000</v>
          </cell>
          <cell r="K659">
            <v>800000</v>
          </cell>
          <cell r="L659">
            <v>0</v>
          </cell>
        </row>
        <row r="661">
          <cell r="G661">
            <v>24248.47</v>
          </cell>
          <cell r="H661">
            <v>24248.47</v>
          </cell>
          <cell r="K661">
            <v>24248.47</v>
          </cell>
          <cell r="L661">
            <v>24248.47</v>
          </cell>
        </row>
        <row r="663">
          <cell r="G663">
            <v>23700</v>
          </cell>
          <cell r="I663">
            <v>189250</v>
          </cell>
          <cell r="K663">
            <v>212950</v>
          </cell>
          <cell r="L663">
            <v>0</v>
          </cell>
        </row>
        <row r="666">
          <cell r="G666">
            <v>0</v>
          </cell>
          <cell r="H666">
            <v>0</v>
          </cell>
          <cell r="K666">
            <v>0</v>
          </cell>
          <cell r="L666">
            <v>0</v>
          </cell>
        </row>
        <row r="668">
          <cell r="G668">
            <v>0</v>
          </cell>
          <cell r="K668">
            <v>0</v>
          </cell>
          <cell r="L668">
            <v>0</v>
          </cell>
        </row>
        <row r="672">
          <cell r="G672">
            <v>1170000</v>
          </cell>
          <cell r="K672">
            <v>1170000</v>
          </cell>
          <cell r="L672">
            <v>0</v>
          </cell>
        </row>
        <row r="674">
          <cell r="G674">
            <v>594057</v>
          </cell>
          <cell r="H674">
            <v>594057</v>
          </cell>
          <cell r="K674">
            <v>594057</v>
          </cell>
          <cell r="L674">
            <v>594057</v>
          </cell>
        </row>
        <row r="676">
          <cell r="G676">
            <v>90142100</v>
          </cell>
          <cell r="I676">
            <v>-3016813</v>
          </cell>
          <cell r="K676">
            <v>87125287</v>
          </cell>
          <cell r="L676">
            <v>0</v>
          </cell>
        </row>
        <row r="678">
          <cell r="I678">
            <v>400000</v>
          </cell>
          <cell r="K678">
            <v>400000</v>
          </cell>
          <cell r="L678">
            <v>0</v>
          </cell>
        </row>
        <row r="680">
          <cell r="G680">
            <v>39800</v>
          </cell>
          <cell r="I680">
            <v>338413</v>
          </cell>
          <cell r="K680">
            <v>378213</v>
          </cell>
          <cell r="L680">
            <v>0</v>
          </cell>
        </row>
        <row r="683">
          <cell r="K683">
            <v>0</v>
          </cell>
          <cell r="L683">
            <v>0</v>
          </cell>
        </row>
        <row r="685">
          <cell r="G685">
            <v>1200000</v>
          </cell>
          <cell r="K685">
            <v>1200000</v>
          </cell>
          <cell r="L685">
            <v>0</v>
          </cell>
        </row>
        <row r="689">
          <cell r="G689">
            <v>250000</v>
          </cell>
          <cell r="I689">
            <v>0</v>
          </cell>
          <cell r="K689">
            <v>250000</v>
          </cell>
          <cell r="L689">
            <v>0</v>
          </cell>
        </row>
        <row r="691">
          <cell r="G691">
            <v>15565800</v>
          </cell>
          <cell r="I691">
            <v>-250600</v>
          </cell>
          <cell r="K691">
            <v>15315200</v>
          </cell>
          <cell r="L691">
            <v>0</v>
          </cell>
        </row>
        <row r="697">
          <cell r="K697">
            <v>0</v>
          </cell>
          <cell r="L697">
            <v>0</v>
          </cell>
        </row>
        <row r="702">
          <cell r="G702">
            <v>72000</v>
          </cell>
          <cell r="K702">
            <v>72000</v>
          </cell>
          <cell r="L702">
            <v>0</v>
          </cell>
        </row>
        <row r="706">
          <cell r="G706">
            <v>9000</v>
          </cell>
          <cell r="K706">
            <v>9000</v>
          </cell>
          <cell r="L706">
            <v>0</v>
          </cell>
        </row>
        <row r="710">
          <cell r="G710">
            <v>350000</v>
          </cell>
          <cell r="I710">
            <v>0</v>
          </cell>
          <cell r="K710">
            <v>350000</v>
          </cell>
          <cell r="L710">
            <v>0</v>
          </cell>
        </row>
        <row r="712">
          <cell r="G712">
            <v>14884000</v>
          </cell>
          <cell r="I712">
            <v>3373500</v>
          </cell>
          <cell r="K712">
            <v>18257500</v>
          </cell>
          <cell r="L712">
            <v>0</v>
          </cell>
        </row>
        <row r="715">
          <cell r="G715">
            <v>0</v>
          </cell>
          <cell r="K715">
            <v>0</v>
          </cell>
          <cell r="L715">
            <v>0</v>
          </cell>
        </row>
        <row r="718">
          <cell r="G718">
            <v>430000</v>
          </cell>
          <cell r="K718">
            <v>430000</v>
          </cell>
          <cell r="L718">
            <v>0</v>
          </cell>
        </row>
        <row r="720">
          <cell r="G720">
            <v>36602800</v>
          </cell>
          <cell r="I720">
            <v>3616200</v>
          </cell>
          <cell r="K720">
            <v>40219000</v>
          </cell>
          <cell r="L720">
            <v>0</v>
          </cell>
        </row>
        <row r="727">
          <cell r="K727">
            <v>0</v>
          </cell>
          <cell r="L727">
            <v>0</v>
          </cell>
        </row>
        <row r="729">
          <cell r="G729">
            <v>225500</v>
          </cell>
          <cell r="I729">
            <v>0</v>
          </cell>
          <cell r="K729">
            <v>225500</v>
          </cell>
          <cell r="L729">
            <v>0</v>
          </cell>
        </row>
        <row r="731">
          <cell r="G731">
            <v>310000</v>
          </cell>
          <cell r="K731">
            <v>310000</v>
          </cell>
          <cell r="L731">
            <v>0</v>
          </cell>
        </row>
        <row r="739">
          <cell r="G739">
            <v>24700</v>
          </cell>
          <cell r="K739">
            <v>24700</v>
          </cell>
          <cell r="L739">
            <v>0</v>
          </cell>
        </row>
        <row r="740">
          <cell r="G740">
            <v>100000</v>
          </cell>
          <cell r="K740">
            <v>100000</v>
          </cell>
          <cell r="L740">
            <v>0</v>
          </cell>
        </row>
        <row r="743">
          <cell r="G743">
            <v>241900</v>
          </cell>
          <cell r="K743">
            <v>241900</v>
          </cell>
          <cell r="L743">
            <v>0</v>
          </cell>
        </row>
        <row r="747">
          <cell r="G747">
            <v>10990878.26</v>
          </cell>
          <cell r="I747">
            <v>438761.53</v>
          </cell>
          <cell r="K747">
            <v>11429639.789999999</v>
          </cell>
          <cell r="L747">
            <v>0</v>
          </cell>
        </row>
        <row r="749">
          <cell r="K749">
            <v>0</v>
          </cell>
          <cell r="L749">
            <v>0</v>
          </cell>
        </row>
        <row r="750">
          <cell r="K750">
            <v>0</v>
          </cell>
          <cell r="L750">
            <v>0</v>
          </cell>
        </row>
        <row r="752">
          <cell r="K752">
            <v>0</v>
          </cell>
          <cell r="L752">
            <v>0</v>
          </cell>
        </row>
        <row r="753">
          <cell r="K753">
            <v>0</v>
          </cell>
          <cell r="L753">
            <v>0</v>
          </cell>
        </row>
        <row r="761">
          <cell r="G761">
            <v>386900</v>
          </cell>
          <cell r="I761">
            <v>0</v>
          </cell>
          <cell r="K761">
            <v>386900</v>
          </cell>
          <cell r="L761">
            <v>0</v>
          </cell>
        </row>
        <row r="764">
          <cell r="G764">
            <v>14401.14</v>
          </cell>
          <cell r="K764">
            <v>14401.14</v>
          </cell>
          <cell r="L764">
            <v>0</v>
          </cell>
        </row>
        <row r="768">
          <cell r="G768">
            <v>216600</v>
          </cell>
          <cell r="I768">
            <v>0</v>
          </cell>
          <cell r="K768">
            <v>216600</v>
          </cell>
          <cell r="L768">
            <v>0</v>
          </cell>
        </row>
        <row r="769">
          <cell r="G769">
            <v>18537</v>
          </cell>
          <cell r="K769">
            <v>18537</v>
          </cell>
          <cell r="L769">
            <v>0</v>
          </cell>
        </row>
        <row r="776">
          <cell r="G776">
            <v>7306416</v>
          </cell>
          <cell r="H776">
            <v>7306416</v>
          </cell>
          <cell r="K776">
            <v>7306416</v>
          </cell>
          <cell r="L776">
            <v>7306416</v>
          </cell>
        </row>
        <row r="778">
          <cell r="G778">
            <v>18020</v>
          </cell>
          <cell r="H778">
            <v>18020</v>
          </cell>
          <cell r="K778">
            <v>18020</v>
          </cell>
          <cell r="L778">
            <v>18020</v>
          </cell>
        </row>
        <row r="780">
          <cell r="K780">
            <v>0</v>
          </cell>
          <cell r="L780">
            <v>0</v>
          </cell>
        </row>
        <row r="786">
          <cell r="G786">
            <v>5368170</v>
          </cell>
          <cell r="H786">
            <v>5368170</v>
          </cell>
          <cell r="I786">
            <v>-5368170</v>
          </cell>
          <cell r="J786">
            <v>-5368170</v>
          </cell>
          <cell r="K786">
            <v>0</v>
          </cell>
          <cell r="L786">
            <v>0</v>
          </cell>
        </row>
        <row r="788">
          <cell r="I788">
            <v>5368170</v>
          </cell>
          <cell r="J788">
            <v>5368170</v>
          </cell>
          <cell r="K788">
            <v>5368170</v>
          </cell>
          <cell r="L788">
            <v>5368170</v>
          </cell>
        </row>
        <row r="790">
          <cell r="G790">
            <v>500000</v>
          </cell>
          <cell r="K790">
            <v>500000</v>
          </cell>
          <cell r="L790">
            <v>0</v>
          </cell>
        </row>
        <row r="791">
          <cell r="G791">
            <v>0</v>
          </cell>
          <cell r="K791">
            <v>0</v>
          </cell>
          <cell r="L791">
            <v>0</v>
          </cell>
        </row>
        <row r="793">
          <cell r="G793">
            <v>14100369</v>
          </cell>
          <cell r="K793">
            <v>14100369</v>
          </cell>
          <cell r="L793">
            <v>0</v>
          </cell>
        </row>
        <row r="799">
          <cell r="G799">
            <v>3845000</v>
          </cell>
          <cell r="I799">
            <v>0</v>
          </cell>
          <cell r="K799">
            <v>3845000</v>
          </cell>
          <cell r="L799">
            <v>0</v>
          </cell>
        </row>
        <row r="804">
          <cell r="K804">
            <v>0</v>
          </cell>
          <cell r="L804">
            <v>0</v>
          </cell>
        </row>
        <row r="806">
          <cell r="G806">
            <v>0</v>
          </cell>
          <cell r="I806">
            <v>0</v>
          </cell>
          <cell r="K806">
            <v>0</v>
          </cell>
          <cell r="L806">
            <v>0</v>
          </cell>
        </row>
        <row r="808">
          <cell r="I808">
            <v>683825.21</v>
          </cell>
          <cell r="K808">
            <v>683825.21</v>
          </cell>
          <cell r="L808">
            <v>0</v>
          </cell>
        </row>
        <row r="811">
          <cell r="K811">
            <v>0</v>
          </cell>
          <cell r="L811">
            <v>0</v>
          </cell>
        </row>
        <row r="813">
          <cell r="K813">
            <v>0</v>
          </cell>
          <cell r="L813">
            <v>0</v>
          </cell>
        </row>
        <row r="815">
          <cell r="G815">
            <v>683825.21</v>
          </cell>
          <cell r="I815">
            <v>-683825.21</v>
          </cell>
          <cell r="K815">
            <v>0</v>
          </cell>
          <cell r="L815">
            <v>0</v>
          </cell>
        </row>
        <row r="817">
          <cell r="G817">
            <v>104167975.79000001</v>
          </cell>
          <cell r="K817">
            <v>104167975.79000001</v>
          </cell>
          <cell r="L817">
            <v>0</v>
          </cell>
        </row>
        <row r="819">
          <cell r="G819">
            <v>11960550</v>
          </cell>
          <cell r="I819">
            <v>0</v>
          </cell>
          <cell r="K819">
            <v>11960550</v>
          </cell>
          <cell r="L819">
            <v>0</v>
          </cell>
        </row>
        <row r="821">
          <cell r="G821">
            <v>0</v>
          </cell>
          <cell r="I821">
            <v>0</v>
          </cell>
          <cell r="K821">
            <v>0</v>
          </cell>
          <cell r="L821">
            <v>0</v>
          </cell>
        </row>
        <row r="823">
          <cell r="I823">
            <v>0</v>
          </cell>
          <cell r="K823">
            <v>0</v>
          </cell>
          <cell r="L823">
            <v>0</v>
          </cell>
        </row>
        <row r="824">
          <cell r="K824">
            <v>0</v>
          </cell>
          <cell r="L824">
            <v>0</v>
          </cell>
        </row>
        <row r="826">
          <cell r="I826">
            <v>0</v>
          </cell>
          <cell r="K826">
            <v>0</v>
          </cell>
          <cell r="L826">
            <v>0</v>
          </cell>
        </row>
        <row r="833">
          <cell r="G833">
            <v>1580000</v>
          </cell>
          <cell r="K833">
            <v>1580000</v>
          </cell>
          <cell r="L833">
            <v>0</v>
          </cell>
        </row>
        <row r="836">
          <cell r="G836">
            <v>473285.84</v>
          </cell>
          <cell r="K836">
            <v>473285.84</v>
          </cell>
          <cell r="L836">
            <v>0</v>
          </cell>
        </row>
        <row r="838">
          <cell r="K838">
            <v>0</v>
          </cell>
          <cell r="L838">
            <v>0</v>
          </cell>
        </row>
        <row r="844">
          <cell r="G844">
            <v>200000</v>
          </cell>
          <cell r="K844">
            <v>200000</v>
          </cell>
          <cell r="L844">
            <v>0</v>
          </cell>
        </row>
        <row r="846">
          <cell r="G846">
            <v>22500</v>
          </cell>
          <cell r="I846">
            <v>0</v>
          </cell>
          <cell r="K846">
            <v>22500</v>
          </cell>
          <cell r="L846">
            <v>0</v>
          </cell>
        </row>
        <row r="849">
          <cell r="G849">
            <v>5000000</v>
          </cell>
          <cell r="I849">
            <v>0</v>
          </cell>
          <cell r="K849">
            <v>5000000</v>
          </cell>
          <cell r="L849">
            <v>0</v>
          </cell>
        </row>
        <row r="853">
          <cell r="G853">
            <v>3500000</v>
          </cell>
          <cell r="K853">
            <v>3500000</v>
          </cell>
          <cell r="L853">
            <v>0</v>
          </cell>
        </row>
        <row r="857">
          <cell r="K857">
            <v>0</v>
          </cell>
          <cell r="L857">
            <v>0</v>
          </cell>
        </row>
        <row r="859">
          <cell r="K859">
            <v>0</v>
          </cell>
          <cell r="L859">
            <v>0</v>
          </cell>
        </row>
        <row r="865">
          <cell r="G865">
            <v>0</v>
          </cell>
          <cell r="I865">
            <v>0</v>
          </cell>
          <cell r="K865">
            <v>0</v>
          </cell>
          <cell r="L865">
            <v>0</v>
          </cell>
        </row>
        <row r="870">
          <cell r="G870">
            <v>9023100</v>
          </cell>
          <cell r="K870">
            <v>9023100</v>
          </cell>
          <cell r="L870">
            <v>0</v>
          </cell>
        </row>
        <row r="872">
          <cell r="G872">
            <v>4304200</v>
          </cell>
          <cell r="K872">
            <v>4304200</v>
          </cell>
          <cell r="L872">
            <v>0</v>
          </cell>
        </row>
        <row r="874">
          <cell r="G874">
            <v>775600</v>
          </cell>
          <cell r="I874">
            <v>0</v>
          </cell>
          <cell r="K874">
            <v>775600</v>
          </cell>
          <cell r="L874">
            <v>0</v>
          </cell>
        </row>
        <row r="877">
          <cell r="G877">
            <v>700000</v>
          </cell>
          <cell r="I877">
            <v>0</v>
          </cell>
          <cell r="K877">
            <v>700000</v>
          </cell>
          <cell r="L877">
            <v>0</v>
          </cell>
        </row>
        <row r="881">
          <cell r="K881">
            <v>0</v>
          </cell>
          <cell r="L881">
            <v>0</v>
          </cell>
        </row>
        <row r="883">
          <cell r="G883">
            <v>6306500</v>
          </cell>
          <cell r="K883">
            <v>6306500</v>
          </cell>
          <cell r="L883">
            <v>0</v>
          </cell>
        </row>
        <row r="885">
          <cell r="G885">
            <v>600000</v>
          </cell>
          <cell r="I885">
            <v>0</v>
          </cell>
          <cell r="K885">
            <v>600000</v>
          </cell>
          <cell r="L885">
            <v>0</v>
          </cell>
        </row>
        <row r="887">
          <cell r="G887">
            <v>100000</v>
          </cell>
          <cell r="I887">
            <v>0</v>
          </cell>
          <cell r="K887">
            <v>100000</v>
          </cell>
          <cell r="L887">
            <v>0</v>
          </cell>
        </row>
        <row r="889">
          <cell r="K889">
            <v>0</v>
          </cell>
          <cell r="L889">
            <v>0</v>
          </cell>
        </row>
        <row r="891">
          <cell r="G891">
            <v>278500</v>
          </cell>
          <cell r="I891">
            <v>114626.02</v>
          </cell>
          <cell r="K891">
            <v>393126.02</v>
          </cell>
          <cell r="L891">
            <v>0</v>
          </cell>
        </row>
        <row r="894">
          <cell r="K894">
            <v>0</v>
          </cell>
          <cell r="L894">
            <v>0</v>
          </cell>
        </row>
        <row r="896">
          <cell r="K896">
            <v>0</v>
          </cell>
          <cell r="L896">
            <v>0</v>
          </cell>
        </row>
        <row r="898">
          <cell r="G898">
            <v>550000</v>
          </cell>
          <cell r="K898">
            <v>550000</v>
          </cell>
          <cell r="L898">
            <v>0</v>
          </cell>
        </row>
        <row r="900">
          <cell r="K900">
            <v>0</v>
          </cell>
          <cell r="L900">
            <v>0</v>
          </cell>
        </row>
        <row r="903">
          <cell r="G903">
            <v>4194079.54</v>
          </cell>
          <cell r="H903">
            <v>0</v>
          </cell>
          <cell r="K903">
            <v>4194079.54</v>
          </cell>
          <cell r="L903">
            <v>0</v>
          </cell>
        </row>
        <row r="905">
          <cell r="I905">
            <v>0</v>
          </cell>
          <cell r="K905">
            <v>0</v>
          </cell>
          <cell r="L905">
            <v>0</v>
          </cell>
        </row>
        <row r="908">
          <cell r="G908">
            <v>553000</v>
          </cell>
          <cell r="I908">
            <v>0</v>
          </cell>
          <cell r="K908">
            <v>553000</v>
          </cell>
          <cell r="L908">
            <v>0</v>
          </cell>
        </row>
        <row r="911">
          <cell r="G911">
            <v>200000</v>
          </cell>
          <cell r="I911">
            <v>0</v>
          </cell>
          <cell r="K911">
            <v>200000</v>
          </cell>
          <cell r="L911">
            <v>0</v>
          </cell>
        </row>
        <row r="915">
          <cell r="G915">
            <v>4025340</v>
          </cell>
          <cell r="K915">
            <v>4025340</v>
          </cell>
          <cell r="L915">
            <v>0</v>
          </cell>
        </row>
        <row r="917">
          <cell r="G917">
            <v>0</v>
          </cell>
          <cell r="K917">
            <v>0</v>
          </cell>
          <cell r="L917">
            <v>0</v>
          </cell>
        </row>
        <row r="919">
          <cell r="G919">
            <v>0</v>
          </cell>
          <cell r="K919">
            <v>0</v>
          </cell>
          <cell r="L919">
            <v>0</v>
          </cell>
        </row>
        <row r="922">
          <cell r="K922">
            <v>0</v>
          </cell>
          <cell r="L922">
            <v>0</v>
          </cell>
        </row>
        <row r="926">
          <cell r="G926">
            <v>6763635.3799999999</v>
          </cell>
          <cell r="I926">
            <v>-6763635.3799999999</v>
          </cell>
          <cell r="K926">
            <v>0</v>
          </cell>
          <cell r="L926">
            <v>0</v>
          </cell>
        </row>
        <row r="928">
          <cell r="G928">
            <v>10623600</v>
          </cell>
          <cell r="H928">
            <v>10623600</v>
          </cell>
          <cell r="I928">
            <v>-10623600</v>
          </cell>
          <cell r="J928">
            <v>-10623600</v>
          </cell>
          <cell r="K928">
            <v>0</v>
          </cell>
          <cell r="L928">
            <v>0</v>
          </cell>
        </row>
        <row r="931">
          <cell r="G931">
            <v>5461344.6200000001</v>
          </cell>
          <cell r="I931">
            <v>-5461344.6200000001</v>
          </cell>
          <cell r="K931">
            <v>0</v>
          </cell>
          <cell r="L931">
            <v>0</v>
          </cell>
        </row>
        <row r="933">
          <cell r="G933">
            <v>8578100</v>
          </cell>
          <cell r="H933">
            <v>8578100</v>
          </cell>
          <cell r="I933">
            <v>-8578100</v>
          </cell>
          <cell r="J933">
            <v>-8578100</v>
          </cell>
          <cell r="K933">
            <v>0</v>
          </cell>
          <cell r="L933">
            <v>0</v>
          </cell>
        </row>
        <row r="937">
          <cell r="I937">
            <v>6763635.3799999999</v>
          </cell>
          <cell r="K937">
            <v>6763635.3799999999</v>
          </cell>
          <cell r="L937">
            <v>0</v>
          </cell>
        </row>
        <row r="939">
          <cell r="I939">
            <v>10623600</v>
          </cell>
          <cell r="J939">
            <v>10623600</v>
          </cell>
          <cell r="K939">
            <v>10623600</v>
          </cell>
          <cell r="L939">
            <v>10623600</v>
          </cell>
        </row>
        <row r="942">
          <cell r="I942">
            <v>5461344.6200000001</v>
          </cell>
          <cell r="K942">
            <v>5461344.6200000001</v>
          </cell>
          <cell r="L942">
            <v>0</v>
          </cell>
        </row>
        <row r="944">
          <cell r="I944">
            <v>8578100</v>
          </cell>
          <cell r="J944">
            <v>8578100</v>
          </cell>
          <cell r="K944">
            <v>8578100</v>
          </cell>
          <cell r="L944">
            <v>8578100</v>
          </cell>
        </row>
        <row r="949">
          <cell r="K949">
            <v>0</v>
          </cell>
          <cell r="L949">
            <v>0</v>
          </cell>
        </row>
        <row r="951">
          <cell r="G951">
            <v>400000</v>
          </cell>
          <cell r="K951">
            <v>400000</v>
          </cell>
          <cell r="L951">
            <v>0</v>
          </cell>
        </row>
        <row r="953">
          <cell r="G953">
            <v>22435188.859999999</v>
          </cell>
          <cell r="K953">
            <v>22435188.859999999</v>
          </cell>
          <cell r="L953">
            <v>0</v>
          </cell>
        </row>
        <row r="954">
          <cell r="G954">
            <v>3085461</v>
          </cell>
          <cell r="K954">
            <v>3085461</v>
          </cell>
          <cell r="L954">
            <v>0</v>
          </cell>
        </row>
        <row r="955">
          <cell r="G955">
            <v>1540073.4</v>
          </cell>
          <cell r="K955">
            <v>1540073.4</v>
          </cell>
          <cell r="L955">
            <v>0</v>
          </cell>
        </row>
        <row r="962">
          <cell r="G962">
            <v>500000</v>
          </cell>
          <cell r="K962">
            <v>500000</v>
          </cell>
          <cell r="L962">
            <v>0</v>
          </cell>
        </row>
        <row r="969">
          <cell r="G969">
            <v>200000</v>
          </cell>
          <cell r="I969">
            <v>0</v>
          </cell>
          <cell r="K969">
            <v>200000</v>
          </cell>
          <cell r="L969">
            <v>0</v>
          </cell>
        </row>
        <row r="987">
          <cell r="G987">
            <v>31200</v>
          </cell>
          <cell r="K987">
            <v>31200</v>
          </cell>
          <cell r="L987">
            <v>0</v>
          </cell>
        </row>
        <row r="988">
          <cell r="G988">
            <v>95000</v>
          </cell>
          <cell r="K988">
            <v>95000</v>
          </cell>
          <cell r="L988">
            <v>0</v>
          </cell>
        </row>
        <row r="991">
          <cell r="G991">
            <v>65900</v>
          </cell>
          <cell r="K991">
            <v>65900</v>
          </cell>
          <cell r="L991">
            <v>0</v>
          </cell>
        </row>
        <row r="995">
          <cell r="G995">
            <v>2352514.64</v>
          </cell>
          <cell r="I995">
            <v>94100.59</v>
          </cell>
          <cell r="K995">
            <v>2446615.23</v>
          </cell>
          <cell r="L995">
            <v>0</v>
          </cell>
        </row>
        <row r="997">
          <cell r="G997">
            <v>186000</v>
          </cell>
          <cell r="I997">
            <v>0</v>
          </cell>
          <cell r="K997">
            <v>186000</v>
          </cell>
          <cell r="L997">
            <v>0</v>
          </cell>
        </row>
        <row r="999">
          <cell r="G999">
            <v>1656708.55</v>
          </cell>
          <cell r="I999">
            <v>66268.34</v>
          </cell>
          <cell r="K999">
            <v>1722976.8900000001</v>
          </cell>
          <cell r="L999">
            <v>0</v>
          </cell>
        </row>
        <row r="1001">
          <cell r="G1001">
            <v>210000</v>
          </cell>
          <cell r="K1001">
            <v>210000</v>
          </cell>
          <cell r="L1001">
            <v>0</v>
          </cell>
        </row>
        <row r="1002">
          <cell r="G1002">
            <v>100000</v>
          </cell>
          <cell r="K1002">
            <v>100000</v>
          </cell>
          <cell r="L1002">
            <v>0</v>
          </cell>
        </row>
        <row r="1004">
          <cell r="G1004">
            <v>4494876.6500000004</v>
          </cell>
          <cell r="I1004">
            <v>178921.46</v>
          </cell>
          <cell r="K1004">
            <v>4673798.1100000003</v>
          </cell>
          <cell r="L1004">
            <v>0</v>
          </cell>
        </row>
        <row r="1006">
          <cell r="K1006">
            <v>0</v>
          </cell>
          <cell r="L1006">
            <v>0</v>
          </cell>
        </row>
        <row r="1007">
          <cell r="K1007">
            <v>0</v>
          </cell>
          <cell r="L1007">
            <v>0</v>
          </cell>
        </row>
        <row r="1009">
          <cell r="K1009">
            <v>0</v>
          </cell>
          <cell r="L1009">
            <v>0</v>
          </cell>
        </row>
        <row r="1015">
          <cell r="G1015">
            <v>210000</v>
          </cell>
          <cell r="K1015">
            <v>210000</v>
          </cell>
          <cell r="L1015">
            <v>0</v>
          </cell>
        </row>
        <row r="1018">
          <cell r="G1018">
            <v>50000</v>
          </cell>
          <cell r="K1018">
            <v>50000</v>
          </cell>
          <cell r="L1018">
            <v>0</v>
          </cell>
        </row>
        <row r="1021">
          <cell r="G1021">
            <v>72000</v>
          </cell>
          <cell r="K1021">
            <v>72000</v>
          </cell>
          <cell r="L1021">
            <v>0</v>
          </cell>
        </row>
        <row r="1025">
          <cell r="G1025">
            <v>113200</v>
          </cell>
          <cell r="K1025">
            <v>113200</v>
          </cell>
          <cell r="L1025">
            <v>0</v>
          </cell>
        </row>
        <row r="1026">
          <cell r="G1026">
            <v>6229.88</v>
          </cell>
          <cell r="K1026">
            <v>6229.88</v>
          </cell>
          <cell r="L1026">
            <v>0</v>
          </cell>
        </row>
        <row r="1030">
          <cell r="I1030">
            <v>0</v>
          </cell>
          <cell r="K1030">
            <v>0</v>
          </cell>
          <cell r="L1030">
            <v>0</v>
          </cell>
        </row>
        <row r="1038">
          <cell r="G1038">
            <v>35000</v>
          </cell>
          <cell r="I1038">
            <v>0</v>
          </cell>
          <cell r="K1038">
            <v>35000</v>
          </cell>
          <cell r="L1038">
            <v>0</v>
          </cell>
        </row>
        <row r="1039">
          <cell r="G1039">
            <v>15000</v>
          </cell>
          <cell r="I1039">
            <v>0</v>
          </cell>
          <cell r="K1039">
            <v>15000</v>
          </cell>
          <cell r="L1039">
            <v>0</v>
          </cell>
        </row>
        <row r="1041">
          <cell r="G1041">
            <v>35000</v>
          </cell>
          <cell r="I1041">
            <v>-21300</v>
          </cell>
          <cell r="K1041">
            <v>13700</v>
          </cell>
          <cell r="L1041">
            <v>0</v>
          </cell>
        </row>
        <row r="1042">
          <cell r="G1042">
            <v>15000</v>
          </cell>
          <cell r="I1042">
            <v>21300</v>
          </cell>
          <cell r="K1042">
            <v>36300</v>
          </cell>
          <cell r="L1042">
            <v>0</v>
          </cell>
        </row>
        <row r="1045">
          <cell r="K1045">
            <v>0</v>
          </cell>
          <cell r="L1045">
            <v>0</v>
          </cell>
        </row>
        <row r="1046">
          <cell r="K1046">
            <v>0</v>
          </cell>
          <cell r="L1046">
            <v>0</v>
          </cell>
        </row>
        <row r="1049">
          <cell r="K1049">
            <v>0</v>
          </cell>
          <cell r="L1049">
            <v>0</v>
          </cell>
        </row>
        <row r="1053">
          <cell r="G1053">
            <v>1428729</v>
          </cell>
          <cell r="I1053">
            <v>57148.59</v>
          </cell>
          <cell r="K1053">
            <v>1485877.59</v>
          </cell>
          <cell r="L1053">
            <v>0</v>
          </cell>
        </row>
        <row r="1055">
          <cell r="G1055">
            <v>1153543.3</v>
          </cell>
          <cell r="I1055">
            <v>46142.33</v>
          </cell>
          <cell r="K1055">
            <v>1199685.6300000001</v>
          </cell>
          <cell r="L1055">
            <v>0</v>
          </cell>
        </row>
        <row r="1057">
          <cell r="G1057">
            <v>0</v>
          </cell>
          <cell r="K1057">
            <v>0</v>
          </cell>
          <cell r="L1057">
            <v>0</v>
          </cell>
        </row>
        <row r="1058">
          <cell r="G1058">
            <v>15000</v>
          </cell>
          <cell r="K1058">
            <v>15000</v>
          </cell>
          <cell r="L1058">
            <v>0</v>
          </cell>
        </row>
        <row r="1059">
          <cell r="G1059">
            <v>14900</v>
          </cell>
          <cell r="K1059">
            <v>14900</v>
          </cell>
          <cell r="L1059">
            <v>0</v>
          </cell>
        </row>
        <row r="1061">
          <cell r="G1061">
            <v>50000</v>
          </cell>
          <cell r="K1061">
            <v>50000</v>
          </cell>
          <cell r="L1061">
            <v>0</v>
          </cell>
        </row>
        <row r="1067">
          <cell r="G1067">
            <v>105000</v>
          </cell>
          <cell r="K1067">
            <v>105000</v>
          </cell>
          <cell r="L1067">
            <v>0</v>
          </cell>
        </row>
        <row r="1070">
          <cell r="K1070">
            <v>0</v>
          </cell>
          <cell r="L1070">
            <v>0</v>
          </cell>
        </row>
        <row r="1074">
          <cell r="K1074">
            <v>0</v>
          </cell>
          <cell r="L1074">
            <v>0</v>
          </cell>
        </row>
        <row r="1075">
          <cell r="K1075">
            <v>0</v>
          </cell>
          <cell r="L1075">
            <v>0</v>
          </cell>
        </row>
        <row r="1078">
          <cell r="G1078">
            <v>43000</v>
          </cell>
          <cell r="K1078">
            <v>43000</v>
          </cell>
          <cell r="L1078">
            <v>0</v>
          </cell>
        </row>
        <row r="1079">
          <cell r="G1079">
            <v>640.28</v>
          </cell>
          <cell r="K1079">
            <v>640.28</v>
          </cell>
          <cell r="L1079">
            <v>0</v>
          </cell>
        </row>
        <row r="1087">
          <cell r="G1087">
            <v>8319858.71</v>
          </cell>
          <cell r="I1087">
            <v>409582.12</v>
          </cell>
          <cell r="K1087">
            <v>8729440.8300000001</v>
          </cell>
          <cell r="L1087">
            <v>0</v>
          </cell>
        </row>
        <row r="1089">
          <cell r="K1089">
            <v>0</v>
          </cell>
          <cell r="L1089">
            <v>0</v>
          </cell>
        </row>
        <row r="1090">
          <cell r="K1090">
            <v>0</v>
          </cell>
          <cell r="L1090">
            <v>0</v>
          </cell>
        </row>
        <row r="1092">
          <cell r="K1092">
            <v>0</v>
          </cell>
          <cell r="L1092">
            <v>0</v>
          </cell>
        </row>
        <row r="1096">
          <cell r="G1096">
            <v>37500</v>
          </cell>
          <cell r="K1096">
            <v>37500</v>
          </cell>
          <cell r="L1096">
            <v>0</v>
          </cell>
        </row>
        <row r="1097">
          <cell r="G1097">
            <v>65900</v>
          </cell>
          <cell r="K1097">
            <v>65900</v>
          </cell>
          <cell r="L1097">
            <v>0</v>
          </cell>
        </row>
        <row r="1100">
          <cell r="G1100">
            <v>378400</v>
          </cell>
          <cell r="I1100">
            <v>0</v>
          </cell>
          <cell r="K1100">
            <v>378400</v>
          </cell>
          <cell r="L1100">
            <v>0</v>
          </cell>
        </row>
        <row r="1106">
          <cell r="G1106">
            <v>225000</v>
          </cell>
          <cell r="K1106">
            <v>225000</v>
          </cell>
          <cell r="L1106">
            <v>0</v>
          </cell>
        </row>
        <row r="1107">
          <cell r="G1107">
            <v>0</v>
          </cell>
          <cell r="K1107">
            <v>0</v>
          </cell>
          <cell r="L1107">
            <v>0</v>
          </cell>
        </row>
        <row r="1110">
          <cell r="G1110">
            <v>600000</v>
          </cell>
          <cell r="K1110">
            <v>600000</v>
          </cell>
          <cell r="L1110">
            <v>0</v>
          </cell>
        </row>
        <row r="1113">
          <cell r="G1113">
            <v>4662108.8899999997</v>
          </cell>
          <cell r="K1113">
            <v>4662108.8899999997</v>
          </cell>
          <cell r="L1113">
            <v>0</v>
          </cell>
        </row>
        <row r="1117">
          <cell r="G1117">
            <v>483000</v>
          </cell>
          <cell r="K1117">
            <v>483000</v>
          </cell>
          <cell r="L1117">
            <v>0</v>
          </cell>
        </row>
        <row r="1120">
          <cell r="G1120">
            <v>12000</v>
          </cell>
          <cell r="K1120">
            <v>12000</v>
          </cell>
          <cell r="L1120">
            <v>0</v>
          </cell>
        </row>
        <row r="1124">
          <cell r="G1124">
            <v>196600</v>
          </cell>
          <cell r="K1124">
            <v>196600</v>
          </cell>
          <cell r="L1124">
            <v>0</v>
          </cell>
        </row>
        <row r="1125">
          <cell r="G1125">
            <v>5920.32</v>
          </cell>
          <cell r="K1125">
            <v>5920.32</v>
          </cell>
          <cell r="L1125">
            <v>0</v>
          </cell>
        </row>
        <row r="1129">
          <cell r="G1129">
            <v>0</v>
          </cell>
          <cell r="K1129">
            <v>0</v>
          </cell>
          <cell r="L1129">
            <v>0</v>
          </cell>
        </row>
        <row r="1130">
          <cell r="I1130">
            <v>0</v>
          </cell>
          <cell r="K1130">
            <v>0</v>
          </cell>
          <cell r="L1130">
            <v>0</v>
          </cell>
        </row>
        <row r="1137">
          <cell r="G1137">
            <v>573836.29</v>
          </cell>
          <cell r="K1137">
            <v>573836.29</v>
          </cell>
          <cell r="L1137">
            <v>0</v>
          </cell>
        </row>
        <row r="1140">
          <cell r="G1140">
            <v>568100</v>
          </cell>
          <cell r="K1140">
            <v>568100</v>
          </cell>
          <cell r="L1140">
            <v>0</v>
          </cell>
        </row>
        <row r="1142">
          <cell r="G1142">
            <v>16793069.280000001</v>
          </cell>
          <cell r="K1142">
            <v>16793069.280000001</v>
          </cell>
          <cell r="L1142">
            <v>0</v>
          </cell>
        </row>
        <row r="1143">
          <cell r="G1143">
            <v>2179569.83</v>
          </cell>
          <cell r="K1143">
            <v>2179569.83</v>
          </cell>
          <cell r="L1143">
            <v>0</v>
          </cell>
        </row>
        <row r="1144">
          <cell r="G1144">
            <v>11093.32</v>
          </cell>
          <cell r="K1144">
            <v>11093.32</v>
          </cell>
          <cell r="L1144">
            <v>0</v>
          </cell>
        </row>
        <row r="1149">
          <cell r="K1149">
            <v>0</v>
          </cell>
          <cell r="L1149">
            <v>0</v>
          </cell>
        </row>
        <row r="1156">
          <cell r="G1156">
            <v>12162561.869999999</v>
          </cell>
          <cell r="H1156">
            <v>12162561.869999999</v>
          </cell>
          <cell r="K1156">
            <v>12162561.869999999</v>
          </cell>
          <cell r="L1156">
            <v>12162561.869999999</v>
          </cell>
        </row>
        <row r="1158">
          <cell r="G1158">
            <v>3600000</v>
          </cell>
          <cell r="I1158">
            <v>0</v>
          </cell>
          <cell r="K1158">
            <v>3600000</v>
          </cell>
          <cell r="L1158">
            <v>0</v>
          </cell>
        </row>
        <row r="1160">
          <cell r="G1160">
            <v>18400000</v>
          </cell>
          <cell r="I1160">
            <v>0</v>
          </cell>
          <cell r="K1160">
            <v>18400000</v>
          </cell>
          <cell r="L1160">
            <v>0</v>
          </cell>
        </row>
        <row r="1163">
          <cell r="K1163">
            <v>0</v>
          </cell>
          <cell r="L1163">
            <v>0</v>
          </cell>
        </row>
        <row r="1169">
          <cell r="G1169">
            <v>14069300</v>
          </cell>
          <cell r="I1169">
            <v>0</v>
          </cell>
          <cell r="K1169">
            <v>14069300</v>
          </cell>
          <cell r="L1169">
            <v>0</v>
          </cell>
        </row>
        <row r="1175">
          <cell r="K1175">
            <v>0</v>
          </cell>
          <cell r="L1175">
            <v>0</v>
          </cell>
        </row>
        <row r="1176">
          <cell r="K1176">
            <v>0</v>
          </cell>
          <cell r="L1176">
            <v>0</v>
          </cell>
        </row>
        <row r="1178">
          <cell r="K1178">
            <v>0</v>
          </cell>
          <cell r="L1178">
            <v>0</v>
          </cell>
        </row>
        <row r="1179">
          <cell r="G1179">
            <v>7392000</v>
          </cell>
          <cell r="H1179">
            <v>7392000</v>
          </cell>
          <cell r="K1179">
            <v>7392000</v>
          </cell>
          <cell r="L1179">
            <v>7392000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14"/>
  <sheetViews>
    <sheetView tabSelected="1" workbookViewId="0">
      <selection activeCell="R15" sqref="R15"/>
    </sheetView>
  </sheetViews>
  <sheetFormatPr defaultRowHeight="15" x14ac:dyDescent="0.25"/>
  <cols>
    <col min="1" max="1" width="38.7109375" style="51" customWidth="1"/>
    <col min="2" max="2" width="6.28515625" style="51" customWidth="1"/>
    <col min="3" max="3" width="6.5703125" style="51" customWidth="1"/>
    <col min="4" max="4" width="11.28515625" style="51" customWidth="1"/>
    <col min="5" max="5" width="7" style="51" customWidth="1"/>
    <col min="6" max="6" width="16.28515625" style="6" hidden="1" customWidth="1"/>
    <col min="7" max="7" width="16" style="6" hidden="1" customWidth="1"/>
    <col min="8" max="8" width="15.85546875" style="6" hidden="1" customWidth="1"/>
    <col min="9" max="9" width="14.28515625" style="6" hidden="1" customWidth="1"/>
    <col min="10" max="10" width="16.28515625" style="6" customWidth="1"/>
    <col min="11" max="11" width="16" style="6" customWidth="1"/>
    <col min="12" max="12" width="20.42578125" customWidth="1"/>
    <col min="13" max="13" width="13.28515625" bestFit="1" customWidth="1"/>
  </cols>
  <sheetData>
    <row r="1" spans="1:11" x14ac:dyDescent="0.25">
      <c r="A1" s="1" t="s">
        <v>0</v>
      </c>
      <c r="B1" s="1"/>
      <c r="C1" s="1"/>
      <c r="D1" s="1"/>
      <c r="E1" s="1"/>
      <c r="F1" s="1"/>
      <c r="G1" s="1"/>
      <c r="H1" s="1"/>
      <c r="I1" s="1"/>
      <c r="J1" s="1"/>
      <c r="K1" s="1"/>
    </row>
    <row r="2" spans="1:11" ht="19.5" customHeight="1" x14ac:dyDescent="0.25">
      <c r="A2" s="2" t="s">
        <v>1</v>
      </c>
      <c r="B2" s="2"/>
      <c r="C2" s="2"/>
      <c r="D2" s="2"/>
      <c r="E2" s="2"/>
      <c r="F2" s="2"/>
      <c r="G2" s="2"/>
      <c r="H2" s="2"/>
      <c r="I2" s="2"/>
      <c r="J2" s="2"/>
      <c r="K2" s="2"/>
    </row>
    <row r="3" spans="1:11" ht="14.25" customHeight="1" x14ac:dyDescent="0.25">
      <c r="A3" s="3" t="s">
        <v>2</v>
      </c>
      <c r="B3" s="3"/>
      <c r="C3" s="3"/>
      <c r="D3" s="3"/>
      <c r="E3" s="3"/>
      <c r="F3" s="3"/>
      <c r="G3" s="3"/>
      <c r="H3" s="3"/>
      <c r="I3" s="3"/>
      <c r="J3" s="3"/>
      <c r="K3" s="3"/>
    </row>
    <row r="4" spans="1:11" x14ac:dyDescent="0.25">
      <c r="A4" s="3" t="s">
        <v>3</v>
      </c>
      <c r="B4" s="3"/>
      <c r="C4" s="3"/>
      <c r="D4" s="3"/>
      <c r="E4" s="3"/>
      <c r="F4" s="3"/>
      <c r="G4" s="3"/>
      <c r="H4" s="3"/>
      <c r="I4" s="3"/>
      <c r="J4" s="3"/>
      <c r="K4" s="3"/>
    </row>
    <row r="5" spans="1:11" x14ac:dyDescent="0.25">
      <c r="A5" s="4"/>
      <c r="B5" s="4"/>
      <c r="C5" s="4"/>
      <c r="D5" s="4"/>
      <c r="E5" s="4"/>
      <c r="F5" s="5"/>
      <c r="G5" s="5"/>
      <c r="K5" s="7"/>
    </row>
    <row r="6" spans="1:11" ht="63" customHeight="1" x14ac:dyDescent="0.25">
      <c r="A6" s="8" t="s">
        <v>4</v>
      </c>
      <c r="B6" s="8"/>
      <c r="C6" s="8"/>
      <c r="D6" s="8"/>
      <c r="E6" s="8"/>
      <c r="F6" s="8"/>
      <c r="G6" s="8"/>
      <c r="H6" s="8"/>
      <c r="I6" s="8"/>
      <c r="J6" s="8"/>
      <c r="K6" s="8"/>
    </row>
    <row r="7" spans="1:11" x14ac:dyDescent="0.25">
      <c r="A7" s="9" t="s">
        <v>5</v>
      </c>
      <c r="B7" s="10"/>
      <c r="C7" s="10"/>
      <c r="D7" s="10"/>
      <c r="E7" s="10"/>
      <c r="F7" s="10"/>
      <c r="G7" s="10"/>
      <c r="K7" s="11" t="s">
        <v>6</v>
      </c>
    </row>
    <row r="8" spans="1:11" s="18" customFormat="1" ht="15" customHeight="1" x14ac:dyDescent="0.25">
      <c r="A8" s="12" t="s">
        <v>7</v>
      </c>
      <c r="B8" s="12" t="s">
        <v>8</v>
      </c>
      <c r="C8" s="12" t="s">
        <v>9</v>
      </c>
      <c r="D8" s="12" t="s">
        <v>10</v>
      </c>
      <c r="E8" s="12" t="s">
        <v>11</v>
      </c>
      <c r="F8" s="13" t="s">
        <v>12</v>
      </c>
      <c r="G8" s="14" t="s">
        <v>13</v>
      </c>
      <c r="H8" s="15" t="s">
        <v>14</v>
      </c>
      <c r="I8" s="15" t="s">
        <v>14</v>
      </c>
      <c r="J8" s="16" t="s">
        <v>12</v>
      </c>
      <c r="K8" s="17" t="s">
        <v>13</v>
      </c>
    </row>
    <row r="9" spans="1:11" s="18" customFormat="1" ht="48.75" customHeight="1" x14ac:dyDescent="0.25">
      <c r="A9" s="19" t="s">
        <v>5</v>
      </c>
      <c r="B9" s="19" t="s">
        <v>5</v>
      </c>
      <c r="C9" s="19" t="s">
        <v>5</v>
      </c>
      <c r="D9" s="19" t="s">
        <v>5</v>
      </c>
      <c r="E9" s="19" t="s">
        <v>5</v>
      </c>
      <c r="F9" s="20" t="s">
        <v>5</v>
      </c>
      <c r="G9" s="21" t="s">
        <v>5</v>
      </c>
      <c r="H9" s="15"/>
      <c r="I9" s="15"/>
      <c r="J9" s="16" t="s">
        <v>5</v>
      </c>
      <c r="K9" s="17" t="s">
        <v>5</v>
      </c>
    </row>
    <row r="10" spans="1:11" x14ac:dyDescent="0.25">
      <c r="A10" s="22" t="s">
        <v>15</v>
      </c>
      <c r="B10" s="23" t="s">
        <v>16</v>
      </c>
      <c r="C10" s="23" t="s">
        <v>5</v>
      </c>
      <c r="D10" s="23" t="s">
        <v>5</v>
      </c>
      <c r="E10" s="24" t="s">
        <v>5</v>
      </c>
      <c r="F10" s="25">
        <f t="shared" ref="F10:K10" si="0">F11+F21+F49+F89+F123+F128+F118</f>
        <v>174674394.91</v>
      </c>
      <c r="G10" s="25">
        <f t="shared" si="0"/>
        <v>1068077</v>
      </c>
      <c r="H10" s="25">
        <f t="shared" si="0"/>
        <v>13576010.469999999</v>
      </c>
      <c r="I10" s="25">
        <f t="shared" si="0"/>
        <v>0</v>
      </c>
      <c r="J10" s="25">
        <f t="shared" si="0"/>
        <v>188250405.38000003</v>
      </c>
      <c r="K10" s="25">
        <f t="shared" si="0"/>
        <v>1068077</v>
      </c>
    </row>
    <row r="11" spans="1:11" ht="38.25" x14ac:dyDescent="0.25">
      <c r="A11" s="22" t="s">
        <v>17</v>
      </c>
      <c r="B11" s="23" t="s">
        <v>16</v>
      </c>
      <c r="C11" s="23" t="s">
        <v>18</v>
      </c>
      <c r="D11" s="23" t="s">
        <v>5</v>
      </c>
      <c r="E11" s="24" t="s">
        <v>5</v>
      </c>
      <c r="F11" s="25">
        <f>F12</f>
        <v>2792514.64</v>
      </c>
      <c r="G11" s="25">
        <f t="shared" ref="G11:K12" si="1">G12</f>
        <v>0</v>
      </c>
      <c r="H11" s="25">
        <f t="shared" si="1"/>
        <v>94100.59</v>
      </c>
      <c r="I11" s="25">
        <f t="shared" si="1"/>
        <v>0</v>
      </c>
      <c r="J11" s="25">
        <f t="shared" si="1"/>
        <v>2886615.23</v>
      </c>
      <c r="K11" s="25">
        <f t="shared" si="1"/>
        <v>0</v>
      </c>
    </row>
    <row r="12" spans="1:11" x14ac:dyDescent="0.25">
      <c r="A12" s="26" t="s">
        <v>19</v>
      </c>
      <c r="B12" s="23" t="s">
        <v>16</v>
      </c>
      <c r="C12" s="23" t="s">
        <v>18</v>
      </c>
      <c r="D12" s="23" t="s">
        <v>20</v>
      </c>
      <c r="E12" s="24"/>
      <c r="F12" s="25">
        <f>F13</f>
        <v>2792514.64</v>
      </c>
      <c r="G12" s="25">
        <f t="shared" si="1"/>
        <v>0</v>
      </c>
      <c r="H12" s="25">
        <f t="shared" si="1"/>
        <v>94100.59</v>
      </c>
      <c r="I12" s="25">
        <f t="shared" si="1"/>
        <v>0</v>
      </c>
      <c r="J12" s="25">
        <f t="shared" si="1"/>
        <v>2886615.23</v>
      </c>
      <c r="K12" s="25">
        <f t="shared" si="1"/>
        <v>0</v>
      </c>
    </row>
    <row r="13" spans="1:11" ht="38.25" x14ac:dyDescent="0.25">
      <c r="A13" s="26" t="s">
        <v>21</v>
      </c>
      <c r="B13" s="23" t="s">
        <v>16</v>
      </c>
      <c r="C13" s="23" t="s">
        <v>18</v>
      </c>
      <c r="D13" s="23" t="s">
        <v>22</v>
      </c>
      <c r="E13" s="24"/>
      <c r="F13" s="25">
        <f>F14+F16+F19</f>
        <v>2792514.64</v>
      </c>
      <c r="G13" s="25">
        <f t="shared" ref="G13:K13" si="2">G14+G16+G19</f>
        <v>0</v>
      </c>
      <c r="H13" s="25">
        <f t="shared" si="2"/>
        <v>94100.59</v>
      </c>
      <c r="I13" s="25">
        <f t="shared" si="2"/>
        <v>0</v>
      </c>
      <c r="J13" s="25">
        <f t="shared" si="2"/>
        <v>2886615.23</v>
      </c>
      <c r="K13" s="25">
        <f t="shared" si="2"/>
        <v>0</v>
      </c>
    </row>
    <row r="14" spans="1:11" ht="25.5" x14ac:dyDescent="0.25">
      <c r="A14" s="27" t="s">
        <v>23</v>
      </c>
      <c r="B14" s="23" t="s">
        <v>16</v>
      </c>
      <c r="C14" s="23" t="s">
        <v>18</v>
      </c>
      <c r="D14" s="23" t="s">
        <v>24</v>
      </c>
      <c r="E14" s="24"/>
      <c r="F14" s="25">
        <f>F15</f>
        <v>2352514.64</v>
      </c>
      <c r="G14" s="25">
        <f t="shared" ref="G14:K14" si="3">G15</f>
        <v>0</v>
      </c>
      <c r="H14" s="25">
        <f t="shared" si="3"/>
        <v>94100.59</v>
      </c>
      <c r="I14" s="25">
        <f t="shared" si="3"/>
        <v>0</v>
      </c>
      <c r="J14" s="25">
        <f t="shared" si="3"/>
        <v>2446615.23</v>
      </c>
      <c r="K14" s="25">
        <f t="shared" si="3"/>
        <v>0</v>
      </c>
    </row>
    <row r="15" spans="1:11" ht="76.5" x14ac:dyDescent="0.25">
      <c r="A15" s="27" t="s">
        <v>25</v>
      </c>
      <c r="B15" s="23" t="s">
        <v>16</v>
      </c>
      <c r="C15" s="23" t="s">
        <v>18</v>
      </c>
      <c r="D15" s="23" t="s">
        <v>24</v>
      </c>
      <c r="E15" s="24">
        <v>100</v>
      </c>
      <c r="F15" s="25">
        <f>'[1]9.ведомства'!G17</f>
        <v>2352514.64</v>
      </c>
      <c r="G15" s="25">
        <f>'[1]9.ведомства'!H17</f>
        <v>0</v>
      </c>
      <c r="H15" s="25">
        <f>'[1]9.ведомства'!I17</f>
        <v>94100.59</v>
      </c>
      <c r="I15" s="25">
        <f>'[1]9.ведомства'!J17</f>
        <v>0</v>
      </c>
      <c r="J15" s="25">
        <f>'[1]9.ведомства'!K17</f>
        <v>2446615.23</v>
      </c>
      <c r="K15" s="25">
        <f>'[1]9.ведомства'!L17</f>
        <v>0</v>
      </c>
    </row>
    <row r="16" spans="1:11" ht="25.5" x14ac:dyDescent="0.25">
      <c r="A16" s="28" t="s">
        <v>26</v>
      </c>
      <c r="B16" s="23" t="s">
        <v>16</v>
      </c>
      <c r="C16" s="23" t="s">
        <v>18</v>
      </c>
      <c r="D16" s="23" t="s">
        <v>27</v>
      </c>
      <c r="E16" s="24"/>
      <c r="F16" s="25">
        <f>SUM(F17:F18)</f>
        <v>400000</v>
      </c>
      <c r="G16" s="25">
        <f t="shared" ref="G16:K16" si="4">SUM(G17:G18)</f>
        <v>0</v>
      </c>
      <c r="H16" s="25">
        <f t="shared" si="4"/>
        <v>0</v>
      </c>
      <c r="I16" s="25">
        <f t="shared" si="4"/>
        <v>0</v>
      </c>
      <c r="J16" s="25">
        <f t="shared" si="4"/>
        <v>400000</v>
      </c>
      <c r="K16" s="25">
        <f t="shared" si="4"/>
        <v>0</v>
      </c>
    </row>
    <row r="17" spans="1:19" ht="76.5" x14ac:dyDescent="0.25">
      <c r="A17" s="27" t="s">
        <v>25</v>
      </c>
      <c r="B17" s="23" t="s">
        <v>16</v>
      </c>
      <c r="C17" s="23" t="s">
        <v>18</v>
      </c>
      <c r="D17" s="23" t="s">
        <v>27</v>
      </c>
      <c r="E17" s="24">
        <v>100</v>
      </c>
      <c r="F17" s="25">
        <f>'[1]9.ведомства'!G19</f>
        <v>270000</v>
      </c>
      <c r="G17" s="25">
        <f>'[1]9.ведомства'!H19</f>
        <v>0</v>
      </c>
      <c r="H17" s="25">
        <f>'[1]9.ведомства'!I19</f>
        <v>0</v>
      </c>
      <c r="I17" s="25">
        <f>'[1]9.ведомства'!J19</f>
        <v>0</v>
      </c>
      <c r="J17" s="25">
        <f>'[1]9.ведомства'!K19</f>
        <v>270000</v>
      </c>
      <c r="K17" s="25">
        <f>'[1]9.ведомства'!L19</f>
        <v>0</v>
      </c>
      <c r="S17" t="s">
        <v>767</v>
      </c>
    </row>
    <row r="18" spans="1:19" ht="25.5" x14ac:dyDescent="0.25">
      <c r="A18" s="27" t="s">
        <v>28</v>
      </c>
      <c r="B18" s="23" t="s">
        <v>16</v>
      </c>
      <c r="C18" s="23" t="s">
        <v>18</v>
      </c>
      <c r="D18" s="23" t="s">
        <v>27</v>
      </c>
      <c r="E18" s="23" t="s">
        <v>29</v>
      </c>
      <c r="F18" s="25">
        <f>'[1]9.ведомства'!G20</f>
        <v>130000</v>
      </c>
      <c r="G18" s="25">
        <f>'[1]9.ведомства'!H20</f>
        <v>0</v>
      </c>
      <c r="H18" s="25">
        <f>'[1]9.ведомства'!I20</f>
        <v>0</v>
      </c>
      <c r="I18" s="25">
        <f>'[1]9.ведомства'!J20</f>
        <v>0</v>
      </c>
      <c r="J18" s="25">
        <f>'[1]9.ведомства'!K20</f>
        <v>130000</v>
      </c>
      <c r="K18" s="25">
        <f>'[1]9.ведомства'!L20</f>
        <v>0</v>
      </c>
    </row>
    <row r="19" spans="1:19" ht="63.75" x14ac:dyDescent="0.25">
      <c r="A19" s="27" t="s">
        <v>30</v>
      </c>
      <c r="B19" s="23" t="s">
        <v>16</v>
      </c>
      <c r="C19" s="23" t="s">
        <v>18</v>
      </c>
      <c r="D19" s="23" t="s">
        <v>31</v>
      </c>
      <c r="E19" s="24"/>
      <c r="F19" s="25">
        <f>F20</f>
        <v>40000</v>
      </c>
      <c r="G19" s="25">
        <f t="shared" ref="G19:K19" si="5">G20</f>
        <v>0</v>
      </c>
      <c r="H19" s="25">
        <f t="shared" si="5"/>
        <v>0</v>
      </c>
      <c r="I19" s="25">
        <f t="shared" si="5"/>
        <v>0</v>
      </c>
      <c r="J19" s="25">
        <f t="shared" si="5"/>
        <v>40000</v>
      </c>
      <c r="K19" s="25">
        <f t="shared" si="5"/>
        <v>0</v>
      </c>
    </row>
    <row r="20" spans="1:19" ht="76.5" x14ac:dyDescent="0.25">
      <c r="A20" s="27" t="s">
        <v>25</v>
      </c>
      <c r="B20" s="23" t="s">
        <v>16</v>
      </c>
      <c r="C20" s="23" t="s">
        <v>18</v>
      </c>
      <c r="D20" s="23" t="s">
        <v>31</v>
      </c>
      <c r="E20" s="24">
        <v>100</v>
      </c>
      <c r="F20" s="25">
        <f>'[1]9.ведомства'!G22</f>
        <v>40000</v>
      </c>
      <c r="G20" s="25">
        <f>'[1]9.ведомства'!H22</f>
        <v>0</v>
      </c>
      <c r="H20" s="25">
        <f>'[1]9.ведомства'!I22</f>
        <v>0</v>
      </c>
      <c r="I20" s="25">
        <f>'[1]9.ведомства'!J22</f>
        <v>0</v>
      </c>
      <c r="J20" s="25">
        <f>'[1]9.ведомства'!K22</f>
        <v>40000</v>
      </c>
      <c r="K20" s="25">
        <f>'[1]9.ведомства'!L22</f>
        <v>0</v>
      </c>
    </row>
    <row r="21" spans="1:19" ht="51" x14ac:dyDescent="0.25">
      <c r="A21" s="27" t="s">
        <v>32</v>
      </c>
      <c r="B21" s="23" t="s">
        <v>16</v>
      </c>
      <c r="C21" s="23" t="s">
        <v>33</v>
      </c>
      <c r="D21" s="23"/>
      <c r="E21" s="23"/>
      <c r="F21" s="25">
        <f>F31+F22</f>
        <v>9192199.8399999999</v>
      </c>
      <c r="G21" s="25">
        <f t="shared" ref="G21:K21" si="6">G31+G22</f>
        <v>0</v>
      </c>
      <c r="H21" s="25">
        <f t="shared" si="6"/>
        <v>339290.39</v>
      </c>
      <c r="I21" s="25">
        <f t="shared" si="6"/>
        <v>0</v>
      </c>
      <c r="J21" s="25">
        <f t="shared" si="6"/>
        <v>9531490.2300000004</v>
      </c>
      <c r="K21" s="25">
        <f t="shared" si="6"/>
        <v>0</v>
      </c>
    </row>
    <row r="22" spans="1:19" ht="38.25" x14ac:dyDescent="0.25">
      <c r="A22" s="27" t="s">
        <v>34</v>
      </c>
      <c r="B22" s="23" t="s">
        <v>16</v>
      </c>
      <c r="C22" s="23" t="s">
        <v>33</v>
      </c>
      <c r="D22" s="23" t="s">
        <v>35</v>
      </c>
      <c r="E22" s="23"/>
      <c r="F22" s="25">
        <f>F23</f>
        <v>192100</v>
      </c>
      <c r="G22" s="25">
        <f>G23</f>
        <v>0</v>
      </c>
      <c r="H22" s="25">
        <f t="shared" ref="H22:K22" si="7">H23</f>
        <v>0</v>
      </c>
      <c r="I22" s="25">
        <f t="shared" si="7"/>
        <v>0</v>
      </c>
      <c r="J22" s="25">
        <f t="shared" si="7"/>
        <v>192100</v>
      </c>
      <c r="K22" s="25">
        <f t="shared" si="7"/>
        <v>0</v>
      </c>
    </row>
    <row r="23" spans="1:19" ht="38.25" x14ac:dyDescent="0.25">
      <c r="A23" s="27" t="s">
        <v>36</v>
      </c>
      <c r="B23" s="23" t="s">
        <v>16</v>
      </c>
      <c r="C23" s="23" t="s">
        <v>33</v>
      </c>
      <c r="D23" s="23" t="s">
        <v>37</v>
      </c>
      <c r="E23" s="24"/>
      <c r="F23" s="25">
        <f>F24+F28</f>
        <v>192100</v>
      </c>
      <c r="G23" s="25">
        <f>G24+G28</f>
        <v>0</v>
      </c>
      <c r="H23" s="25">
        <f t="shared" ref="H23:K23" si="8">H24+H28</f>
        <v>0</v>
      </c>
      <c r="I23" s="25">
        <f t="shared" si="8"/>
        <v>0</v>
      </c>
      <c r="J23" s="25">
        <f t="shared" si="8"/>
        <v>192100</v>
      </c>
      <c r="K23" s="25">
        <f t="shared" si="8"/>
        <v>0</v>
      </c>
    </row>
    <row r="24" spans="1:19" ht="51" x14ac:dyDescent="0.25">
      <c r="A24" s="27" t="s">
        <v>38</v>
      </c>
      <c r="B24" s="23" t="s">
        <v>16</v>
      </c>
      <c r="C24" s="23" t="s">
        <v>33</v>
      </c>
      <c r="D24" s="23" t="s">
        <v>39</v>
      </c>
      <c r="E24" s="24"/>
      <c r="F24" s="25">
        <f>F25</f>
        <v>126200</v>
      </c>
      <c r="G24" s="25">
        <f>G25</f>
        <v>0</v>
      </c>
      <c r="H24" s="25">
        <f t="shared" ref="H24:K24" si="9">H25</f>
        <v>0</v>
      </c>
      <c r="I24" s="25">
        <f t="shared" si="9"/>
        <v>0</v>
      </c>
      <c r="J24" s="25">
        <f t="shared" si="9"/>
        <v>126200</v>
      </c>
      <c r="K24" s="25">
        <f t="shared" si="9"/>
        <v>0</v>
      </c>
    </row>
    <row r="25" spans="1:19" ht="25.5" x14ac:dyDescent="0.25">
      <c r="A25" s="27" t="s">
        <v>40</v>
      </c>
      <c r="B25" s="23" t="s">
        <v>16</v>
      </c>
      <c r="C25" s="23" t="s">
        <v>33</v>
      </c>
      <c r="D25" s="23" t="s">
        <v>41</v>
      </c>
      <c r="E25" s="24"/>
      <c r="F25" s="25">
        <f>SUM(F26:F27)</f>
        <v>126200</v>
      </c>
      <c r="G25" s="25">
        <f>SUM(G26:G27)</f>
        <v>0</v>
      </c>
      <c r="H25" s="25">
        <f t="shared" ref="H25:K25" si="10">SUM(H26:H27)</f>
        <v>0</v>
      </c>
      <c r="I25" s="25">
        <f t="shared" si="10"/>
        <v>0</v>
      </c>
      <c r="J25" s="25">
        <f t="shared" si="10"/>
        <v>126200</v>
      </c>
      <c r="K25" s="25">
        <f t="shared" si="10"/>
        <v>0</v>
      </c>
    </row>
    <row r="26" spans="1:19" ht="76.5" x14ac:dyDescent="0.25">
      <c r="A26" s="27" t="s">
        <v>25</v>
      </c>
      <c r="B26" s="23" t="s">
        <v>16</v>
      </c>
      <c r="C26" s="23" t="s">
        <v>33</v>
      </c>
      <c r="D26" s="23" t="s">
        <v>41</v>
      </c>
      <c r="E26" s="24">
        <v>100</v>
      </c>
      <c r="F26" s="25">
        <f>'[1]9.ведомства'!G987</f>
        <v>31200</v>
      </c>
      <c r="G26" s="25">
        <f>'[1]9.ведомства'!H987</f>
        <v>0</v>
      </c>
      <c r="H26" s="25">
        <f>'[1]9.ведомства'!I987</f>
        <v>0</v>
      </c>
      <c r="I26" s="25">
        <f>'[1]9.ведомства'!J987</f>
        <v>0</v>
      </c>
      <c r="J26" s="25">
        <f>'[1]9.ведомства'!K987</f>
        <v>31200</v>
      </c>
      <c r="K26" s="25">
        <f>'[1]9.ведомства'!L987</f>
        <v>0</v>
      </c>
    </row>
    <row r="27" spans="1:19" ht="25.5" x14ac:dyDescent="0.25">
      <c r="A27" s="27" t="s">
        <v>28</v>
      </c>
      <c r="B27" s="23" t="s">
        <v>16</v>
      </c>
      <c r="C27" s="23" t="s">
        <v>33</v>
      </c>
      <c r="D27" s="23" t="s">
        <v>41</v>
      </c>
      <c r="E27" s="24">
        <v>200</v>
      </c>
      <c r="F27" s="25">
        <f>'[1]9.ведомства'!G988</f>
        <v>95000</v>
      </c>
      <c r="G27" s="25">
        <f>'[1]9.ведомства'!H988</f>
        <v>0</v>
      </c>
      <c r="H27" s="25">
        <f>'[1]9.ведомства'!I988</f>
        <v>0</v>
      </c>
      <c r="I27" s="25">
        <f>'[1]9.ведомства'!J988</f>
        <v>0</v>
      </c>
      <c r="J27" s="25">
        <f>'[1]9.ведомства'!K988</f>
        <v>95000</v>
      </c>
      <c r="K27" s="25">
        <f>'[1]9.ведомства'!L988</f>
        <v>0</v>
      </c>
    </row>
    <row r="28" spans="1:19" ht="63.75" x14ac:dyDescent="0.25">
      <c r="A28" s="27" t="s">
        <v>42</v>
      </c>
      <c r="B28" s="23" t="s">
        <v>16</v>
      </c>
      <c r="C28" s="23" t="s">
        <v>33</v>
      </c>
      <c r="D28" s="23" t="s">
        <v>43</v>
      </c>
      <c r="E28" s="24"/>
      <c r="F28" s="25">
        <f>F29</f>
        <v>65900</v>
      </c>
      <c r="G28" s="25">
        <f>G29</f>
        <v>0</v>
      </c>
      <c r="H28" s="25">
        <f t="shared" ref="H28:K29" si="11">H29</f>
        <v>0</v>
      </c>
      <c r="I28" s="25">
        <f t="shared" si="11"/>
        <v>0</v>
      </c>
      <c r="J28" s="25">
        <f t="shared" si="11"/>
        <v>65900</v>
      </c>
      <c r="K28" s="25">
        <f t="shared" si="11"/>
        <v>0</v>
      </c>
    </row>
    <row r="29" spans="1:19" ht="63.75" x14ac:dyDescent="0.25">
      <c r="A29" s="27" t="s">
        <v>30</v>
      </c>
      <c r="B29" s="23" t="s">
        <v>16</v>
      </c>
      <c r="C29" s="23" t="s">
        <v>33</v>
      </c>
      <c r="D29" s="23" t="s">
        <v>44</v>
      </c>
      <c r="E29" s="24"/>
      <c r="F29" s="25">
        <f>F30</f>
        <v>65900</v>
      </c>
      <c r="G29" s="25">
        <f>G30</f>
        <v>0</v>
      </c>
      <c r="H29" s="25">
        <f t="shared" si="11"/>
        <v>0</v>
      </c>
      <c r="I29" s="25">
        <f t="shared" si="11"/>
        <v>0</v>
      </c>
      <c r="J29" s="25">
        <f t="shared" si="11"/>
        <v>65900</v>
      </c>
      <c r="K29" s="25">
        <f t="shared" si="11"/>
        <v>0</v>
      </c>
    </row>
    <row r="30" spans="1:19" ht="76.5" x14ac:dyDescent="0.25">
      <c r="A30" s="27" t="s">
        <v>25</v>
      </c>
      <c r="B30" s="23" t="s">
        <v>16</v>
      </c>
      <c r="C30" s="23" t="s">
        <v>33</v>
      </c>
      <c r="D30" s="23" t="s">
        <v>44</v>
      </c>
      <c r="E30" s="24">
        <v>100</v>
      </c>
      <c r="F30" s="25">
        <f>'[1]9.ведомства'!G991</f>
        <v>65900</v>
      </c>
      <c r="G30" s="25">
        <f>'[1]9.ведомства'!H991</f>
        <v>0</v>
      </c>
      <c r="H30" s="25">
        <f>'[1]9.ведомства'!I991</f>
        <v>0</v>
      </c>
      <c r="I30" s="25">
        <f>'[1]9.ведомства'!J991</f>
        <v>0</v>
      </c>
      <c r="J30" s="25">
        <f>'[1]9.ведомства'!K991</f>
        <v>65900</v>
      </c>
      <c r="K30" s="25">
        <f>'[1]9.ведомства'!L991</f>
        <v>0</v>
      </c>
    </row>
    <row r="31" spans="1:19" x14ac:dyDescent="0.25">
      <c r="A31" s="26" t="s">
        <v>19</v>
      </c>
      <c r="B31" s="23" t="s">
        <v>16</v>
      </c>
      <c r="C31" s="23" t="s">
        <v>33</v>
      </c>
      <c r="D31" s="23" t="s">
        <v>20</v>
      </c>
      <c r="E31" s="23"/>
      <c r="F31" s="25">
        <f>F32</f>
        <v>9000099.8399999999</v>
      </c>
      <c r="G31" s="25">
        <f t="shared" ref="G31:K31" si="12">G32</f>
        <v>0</v>
      </c>
      <c r="H31" s="25">
        <f t="shared" si="12"/>
        <v>339290.39</v>
      </c>
      <c r="I31" s="25">
        <f t="shared" si="12"/>
        <v>0</v>
      </c>
      <c r="J31" s="25">
        <f t="shared" si="12"/>
        <v>9339390.2300000004</v>
      </c>
      <c r="K31" s="25">
        <f t="shared" si="12"/>
        <v>0</v>
      </c>
    </row>
    <row r="32" spans="1:19" ht="25.5" x14ac:dyDescent="0.25">
      <c r="A32" s="29" t="s">
        <v>45</v>
      </c>
      <c r="B32" s="23" t="s">
        <v>16</v>
      </c>
      <c r="C32" s="23" t="s">
        <v>33</v>
      </c>
      <c r="D32" s="23" t="s">
        <v>46</v>
      </c>
      <c r="E32" s="23"/>
      <c r="F32" s="25">
        <f>F37+F39+F42+F44+F47+F33+F35</f>
        <v>9000099.8399999999</v>
      </c>
      <c r="G32" s="25">
        <f t="shared" ref="G32:K32" si="13">G37+G39+G42+G44+G47+G33+G35</f>
        <v>0</v>
      </c>
      <c r="H32" s="25">
        <f t="shared" si="13"/>
        <v>339290.39</v>
      </c>
      <c r="I32" s="25">
        <f t="shared" si="13"/>
        <v>0</v>
      </c>
      <c r="J32" s="25">
        <f t="shared" si="13"/>
        <v>9339390.2300000004</v>
      </c>
      <c r="K32" s="25">
        <f t="shared" si="13"/>
        <v>0</v>
      </c>
    </row>
    <row r="33" spans="1:11" ht="42" customHeight="1" x14ac:dyDescent="0.25">
      <c r="A33" s="30" t="s">
        <v>47</v>
      </c>
      <c r="B33" s="23" t="s">
        <v>16</v>
      </c>
      <c r="C33" s="23" t="s">
        <v>33</v>
      </c>
      <c r="D33" s="31" t="s">
        <v>48</v>
      </c>
      <c r="E33" s="23"/>
      <c r="F33" s="25">
        <f>F34</f>
        <v>2352514.64</v>
      </c>
      <c r="G33" s="25">
        <f t="shared" ref="G33:K33" si="14">G34</f>
        <v>0</v>
      </c>
      <c r="H33" s="25">
        <f t="shared" si="14"/>
        <v>94100.59</v>
      </c>
      <c r="I33" s="25">
        <f t="shared" si="14"/>
        <v>0</v>
      </c>
      <c r="J33" s="25">
        <f t="shared" si="14"/>
        <v>2446615.23</v>
      </c>
      <c r="K33" s="25">
        <f t="shared" si="14"/>
        <v>0</v>
      </c>
    </row>
    <row r="34" spans="1:11" ht="76.5" x14ac:dyDescent="0.25">
      <c r="A34" s="30" t="s">
        <v>25</v>
      </c>
      <c r="B34" s="23" t="s">
        <v>16</v>
      </c>
      <c r="C34" s="23" t="s">
        <v>33</v>
      </c>
      <c r="D34" s="31" t="s">
        <v>48</v>
      </c>
      <c r="E34" s="23" t="s">
        <v>49</v>
      </c>
      <c r="F34" s="25">
        <f>'[1]9.ведомства'!G995</f>
        <v>2352514.64</v>
      </c>
      <c r="G34" s="25">
        <f>'[1]9.ведомства'!H995</f>
        <v>0</v>
      </c>
      <c r="H34" s="25">
        <f>'[1]9.ведомства'!I995</f>
        <v>94100.59</v>
      </c>
      <c r="I34" s="25">
        <f>'[1]9.ведомства'!J995</f>
        <v>0</v>
      </c>
      <c r="J34" s="25">
        <f>'[1]9.ведомства'!K995</f>
        <v>2446615.23</v>
      </c>
      <c r="K34" s="25">
        <f>'[1]9.ведомства'!L995</f>
        <v>0</v>
      </c>
    </row>
    <row r="35" spans="1:11" ht="38.25" x14ac:dyDescent="0.25">
      <c r="A35" s="30" t="s">
        <v>50</v>
      </c>
      <c r="B35" s="23" t="s">
        <v>16</v>
      </c>
      <c r="C35" s="23" t="s">
        <v>33</v>
      </c>
      <c r="D35" s="23" t="s">
        <v>51</v>
      </c>
      <c r="E35" s="23"/>
      <c r="F35" s="25">
        <f>F36</f>
        <v>186000</v>
      </c>
      <c r="G35" s="25">
        <f t="shared" ref="G35:K35" si="15">G36</f>
        <v>0</v>
      </c>
      <c r="H35" s="25">
        <f t="shared" si="15"/>
        <v>0</v>
      </c>
      <c r="I35" s="25">
        <f t="shared" si="15"/>
        <v>0</v>
      </c>
      <c r="J35" s="25">
        <f t="shared" si="15"/>
        <v>186000</v>
      </c>
      <c r="K35" s="25">
        <f t="shared" si="15"/>
        <v>0</v>
      </c>
    </row>
    <row r="36" spans="1:11" ht="76.5" x14ac:dyDescent="0.25">
      <c r="A36" s="30" t="s">
        <v>25</v>
      </c>
      <c r="B36" s="23" t="s">
        <v>16</v>
      </c>
      <c r="C36" s="23" t="s">
        <v>33</v>
      </c>
      <c r="D36" s="23" t="s">
        <v>51</v>
      </c>
      <c r="E36" s="23" t="s">
        <v>49</v>
      </c>
      <c r="F36" s="25">
        <f>'[1]9.ведомства'!G997</f>
        <v>186000</v>
      </c>
      <c r="G36" s="25">
        <f>'[1]9.ведомства'!H997</f>
        <v>0</v>
      </c>
      <c r="H36" s="25">
        <f>'[1]9.ведомства'!I997</f>
        <v>0</v>
      </c>
      <c r="I36" s="25">
        <f>'[1]9.ведомства'!J997</f>
        <v>0</v>
      </c>
      <c r="J36" s="25">
        <f>'[1]9.ведомства'!K997</f>
        <v>186000</v>
      </c>
      <c r="K36" s="25">
        <f>'[1]9.ведомства'!L997</f>
        <v>0</v>
      </c>
    </row>
    <row r="37" spans="1:11" ht="38.25" x14ac:dyDescent="0.25">
      <c r="A37" s="29" t="s">
        <v>52</v>
      </c>
      <c r="B37" s="23" t="s">
        <v>16</v>
      </c>
      <c r="C37" s="23" t="s">
        <v>33</v>
      </c>
      <c r="D37" s="23" t="s">
        <v>53</v>
      </c>
      <c r="E37" s="23"/>
      <c r="F37" s="25">
        <f>F38</f>
        <v>1656708.55</v>
      </c>
      <c r="G37" s="25">
        <f t="shared" ref="G37:K37" si="16">G38</f>
        <v>0</v>
      </c>
      <c r="H37" s="25">
        <f t="shared" si="16"/>
        <v>66268.34</v>
      </c>
      <c r="I37" s="25">
        <f t="shared" si="16"/>
        <v>0</v>
      </c>
      <c r="J37" s="25">
        <f t="shared" si="16"/>
        <v>1722976.8900000001</v>
      </c>
      <c r="K37" s="25">
        <f t="shared" si="16"/>
        <v>0</v>
      </c>
    </row>
    <row r="38" spans="1:11" ht="76.5" x14ac:dyDescent="0.25">
      <c r="A38" s="27" t="s">
        <v>25</v>
      </c>
      <c r="B38" s="23" t="s">
        <v>16</v>
      </c>
      <c r="C38" s="23" t="s">
        <v>33</v>
      </c>
      <c r="D38" s="23" t="s">
        <v>53</v>
      </c>
      <c r="E38" s="23" t="s">
        <v>49</v>
      </c>
      <c r="F38" s="25">
        <f>'[1]9.ведомства'!G999</f>
        <v>1656708.55</v>
      </c>
      <c r="G38" s="25">
        <f>'[1]9.ведомства'!H999</f>
        <v>0</v>
      </c>
      <c r="H38" s="25">
        <f>'[1]9.ведомства'!I999</f>
        <v>66268.34</v>
      </c>
      <c r="I38" s="25">
        <f>'[1]9.ведомства'!J999</f>
        <v>0</v>
      </c>
      <c r="J38" s="25">
        <f>'[1]9.ведомства'!K999</f>
        <v>1722976.8900000001</v>
      </c>
      <c r="K38" s="25">
        <f>'[1]9.ведомства'!L999</f>
        <v>0</v>
      </c>
    </row>
    <row r="39" spans="1:11" ht="38.25" x14ac:dyDescent="0.25">
      <c r="A39" s="29" t="s">
        <v>54</v>
      </c>
      <c r="B39" s="23" t="s">
        <v>16</v>
      </c>
      <c r="C39" s="23" t="s">
        <v>33</v>
      </c>
      <c r="D39" s="23" t="s">
        <v>55</v>
      </c>
      <c r="E39" s="23"/>
      <c r="F39" s="25">
        <f t="shared" ref="F39:K39" si="17">SUM(F40:F41)</f>
        <v>310000</v>
      </c>
      <c r="G39" s="25">
        <f t="shared" si="17"/>
        <v>0</v>
      </c>
      <c r="H39" s="25">
        <f t="shared" si="17"/>
        <v>0</v>
      </c>
      <c r="I39" s="25">
        <f t="shared" si="17"/>
        <v>0</v>
      </c>
      <c r="J39" s="25">
        <f t="shared" si="17"/>
        <v>310000</v>
      </c>
      <c r="K39" s="25">
        <f t="shared" si="17"/>
        <v>0</v>
      </c>
    </row>
    <row r="40" spans="1:11" ht="76.5" x14ac:dyDescent="0.25">
      <c r="A40" s="27" t="s">
        <v>25</v>
      </c>
      <c r="B40" s="23" t="s">
        <v>16</v>
      </c>
      <c r="C40" s="23" t="s">
        <v>33</v>
      </c>
      <c r="D40" s="23" t="s">
        <v>55</v>
      </c>
      <c r="E40" s="23" t="s">
        <v>49</v>
      </c>
      <c r="F40" s="25">
        <f>'[1]9.ведомства'!G1001</f>
        <v>210000</v>
      </c>
      <c r="G40" s="25">
        <f>'[1]9.ведомства'!H1001</f>
        <v>0</v>
      </c>
      <c r="H40" s="25">
        <f>'[1]9.ведомства'!I1001</f>
        <v>0</v>
      </c>
      <c r="I40" s="25">
        <f>'[1]9.ведомства'!J1001</f>
        <v>0</v>
      </c>
      <c r="J40" s="25">
        <f>'[1]9.ведомства'!K1001</f>
        <v>210000</v>
      </c>
      <c r="K40" s="25">
        <f>'[1]9.ведомства'!L1001</f>
        <v>0</v>
      </c>
    </row>
    <row r="41" spans="1:11" ht="25.5" x14ac:dyDescent="0.25">
      <c r="A41" s="27" t="s">
        <v>28</v>
      </c>
      <c r="B41" s="23" t="s">
        <v>16</v>
      </c>
      <c r="C41" s="23" t="s">
        <v>33</v>
      </c>
      <c r="D41" s="23" t="s">
        <v>55</v>
      </c>
      <c r="E41" s="23" t="s">
        <v>29</v>
      </c>
      <c r="F41" s="25">
        <f>'[1]9.ведомства'!G1002</f>
        <v>100000</v>
      </c>
      <c r="G41" s="25">
        <f>'[1]9.ведомства'!H1002</f>
        <v>0</v>
      </c>
      <c r="H41" s="25">
        <f>'[1]9.ведомства'!I1002</f>
        <v>0</v>
      </c>
      <c r="I41" s="25">
        <f>'[1]9.ведомства'!J1002</f>
        <v>0</v>
      </c>
      <c r="J41" s="25">
        <f>'[1]9.ведомства'!K1002</f>
        <v>100000</v>
      </c>
      <c r="K41" s="25">
        <f>'[1]9.ведомства'!L1002</f>
        <v>0</v>
      </c>
    </row>
    <row r="42" spans="1:11" ht="38.25" x14ac:dyDescent="0.25">
      <c r="A42" s="27" t="s">
        <v>56</v>
      </c>
      <c r="B42" s="23" t="s">
        <v>16</v>
      </c>
      <c r="C42" s="23" t="s">
        <v>33</v>
      </c>
      <c r="D42" s="23" t="s">
        <v>57</v>
      </c>
      <c r="E42" s="24"/>
      <c r="F42" s="25">
        <f>F43</f>
        <v>4494876.6500000004</v>
      </c>
      <c r="G42" s="25">
        <f t="shared" ref="G42:K42" si="18">G43</f>
        <v>0</v>
      </c>
      <c r="H42" s="25">
        <f t="shared" si="18"/>
        <v>178921.46</v>
      </c>
      <c r="I42" s="25">
        <f t="shared" si="18"/>
        <v>0</v>
      </c>
      <c r="J42" s="25">
        <f t="shared" si="18"/>
        <v>4673798.1100000003</v>
      </c>
      <c r="K42" s="25">
        <f t="shared" si="18"/>
        <v>0</v>
      </c>
    </row>
    <row r="43" spans="1:11" ht="76.5" x14ac:dyDescent="0.25">
      <c r="A43" s="27" t="s">
        <v>25</v>
      </c>
      <c r="B43" s="23" t="s">
        <v>16</v>
      </c>
      <c r="C43" s="23" t="s">
        <v>33</v>
      </c>
      <c r="D43" s="23" t="s">
        <v>57</v>
      </c>
      <c r="E43" s="24">
        <v>100</v>
      </c>
      <c r="F43" s="25">
        <f>'[1]9.ведомства'!G1004</f>
        <v>4494876.6500000004</v>
      </c>
      <c r="G43" s="25">
        <f>'[1]9.ведомства'!H1004</f>
        <v>0</v>
      </c>
      <c r="H43" s="25">
        <f>'[1]9.ведомства'!I1004</f>
        <v>178921.46</v>
      </c>
      <c r="I43" s="25">
        <f>'[1]9.ведомства'!J1004</f>
        <v>0</v>
      </c>
      <c r="J43" s="25">
        <f>'[1]9.ведомства'!K1004</f>
        <v>4673798.1100000003</v>
      </c>
      <c r="K43" s="25">
        <f>'[1]9.ведомства'!L1004</f>
        <v>0</v>
      </c>
    </row>
    <row r="44" spans="1:11" ht="25.5" hidden="1" x14ac:dyDescent="0.25">
      <c r="A44" s="28" t="s">
        <v>58</v>
      </c>
      <c r="B44" s="23" t="s">
        <v>16</v>
      </c>
      <c r="C44" s="23" t="s">
        <v>33</v>
      </c>
      <c r="D44" s="23" t="s">
        <v>59</v>
      </c>
      <c r="E44" s="24"/>
      <c r="F44" s="25">
        <f t="shared" ref="F44:K44" si="19">SUM(F45:F46)</f>
        <v>0</v>
      </c>
      <c r="G44" s="25">
        <f t="shared" si="19"/>
        <v>0</v>
      </c>
      <c r="H44" s="25">
        <f t="shared" si="19"/>
        <v>0</v>
      </c>
      <c r="I44" s="25">
        <f t="shared" si="19"/>
        <v>0</v>
      </c>
      <c r="J44" s="25">
        <f t="shared" si="19"/>
        <v>0</v>
      </c>
      <c r="K44" s="25">
        <f t="shared" si="19"/>
        <v>0</v>
      </c>
    </row>
    <row r="45" spans="1:11" ht="25.5" hidden="1" x14ac:dyDescent="0.25">
      <c r="A45" s="27" t="s">
        <v>28</v>
      </c>
      <c r="B45" s="23" t="s">
        <v>16</v>
      </c>
      <c r="C45" s="23" t="s">
        <v>33</v>
      </c>
      <c r="D45" s="23" t="s">
        <v>59</v>
      </c>
      <c r="E45" s="23" t="s">
        <v>29</v>
      </c>
      <c r="F45" s="25">
        <f>'[1]9.ведомства'!G1006</f>
        <v>0</v>
      </c>
      <c r="G45" s="25">
        <f>'[1]9.ведомства'!H1006</f>
        <v>0</v>
      </c>
      <c r="H45" s="25">
        <f>'[1]9.ведомства'!I1006</f>
        <v>0</v>
      </c>
      <c r="I45" s="25">
        <f>'[1]9.ведомства'!J1006</f>
        <v>0</v>
      </c>
      <c r="J45" s="25">
        <f>'[1]9.ведомства'!K1006</f>
        <v>0</v>
      </c>
      <c r="K45" s="25">
        <f>'[1]9.ведомства'!L1006</f>
        <v>0</v>
      </c>
    </row>
    <row r="46" spans="1:11" hidden="1" x14ac:dyDescent="0.25">
      <c r="A46" s="27" t="s">
        <v>60</v>
      </c>
      <c r="B46" s="23" t="s">
        <v>16</v>
      </c>
      <c r="C46" s="23" t="s">
        <v>33</v>
      </c>
      <c r="D46" s="23" t="s">
        <v>59</v>
      </c>
      <c r="E46" s="23" t="s">
        <v>61</v>
      </c>
      <c r="F46" s="25">
        <f>'[1]9.ведомства'!G1007</f>
        <v>0</v>
      </c>
      <c r="G46" s="25">
        <f>'[1]9.ведомства'!H1007</f>
        <v>0</v>
      </c>
      <c r="H46" s="25">
        <f>'[1]9.ведомства'!I1007</f>
        <v>0</v>
      </c>
      <c r="I46" s="25">
        <f>'[1]9.ведомства'!J1007</f>
        <v>0</v>
      </c>
      <c r="J46" s="25">
        <f>'[1]9.ведомства'!K1007</f>
        <v>0</v>
      </c>
      <c r="K46" s="25">
        <f>'[1]9.ведомства'!L1007</f>
        <v>0</v>
      </c>
    </row>
    <row r="47" spans="1:11" ht="63.75" hidden="1" x14ac:dyDescent="0.25">
      <c r="A47" s="27" t="s">
        <v>30</v>
      </c>
      <c r="B47" s="23" t="s">
        <v>16</v>
      </c>
      <c r="C47" s="23" t="s">
        <v>33</v>
      </c>
      <c r="D47" s="23" t="s">
        <v>62</v>
      </c>
      <c r="E47" s="24"/>
      <c r="F47" s="25">
        <f>F48</f>
        <v>0</v>
      </c>
      <c r="G47" s="25">
        <f t="shared" ref="G47:K47" si="20">G48</f>
        <v>0</v>
      </c>
      <c r="H47" s="25">
        <f t="shared" si="20"/>
        <v>0</v>
      </c>
      <c r="I47" s="25">
        <f t="shared" si="20"/>
        <v>0</v>
      </c>
      <c r="J47" s="25">
        <f t="shared" si="20"/>
        <v>0</v>
      </c>
      <c r="K47" s="25">
        <f t="shared" si="20"/>
        <v>0</v>
      </c>
    </row>
    <row r="48" spans="1:11" ht="76.5" hidden="1" x14ac:dyDescent="0.25">
      <c r="A48" s="27" t="s">
        <v>25</v>
      </c>
      <c r="B48" s="23" t="s">
        <v>16</v>
      </c>
      <c r="C48" s="23" t="s">
        <v>33</v>
      </c>
      <c r="D48" s="23" t="s">
        <v>62</v>
      </c>
      <c r="E48" s="24">
        <v>100</v>
      </c>
      <c r="F48" s="25">
        <f>'[1]9.ведомства'!G1009</f>
        <v>0</v>
      </c>
      <c r="G48" s="25">
        <f>'[1]9.ведомства'!H1009</f>
        <v>0</v>
      </c>
      <c r="H48" s="25">
        <f>'[1]9.ведомства'!I1009</f>
        <v>0</v>
      </c>
      <c r="I48" s="25">
        <f>'[1]9.ведомства'!J1009</f>
        <v>0</v>
      </c>
      <c r="J48" s="25">
        <f>'[1]9.ведомства'!K1009</f>
        <v>0</v>
      </c>
      <c r="K48" s="25">
        <f>'[1]9.ведомства'!L1009</f>
        <v>0</v>
      </c>
    </row>
    <row r="49" spans="1:12" ht="63.75" x14ac:dyDescent="0.25">
      <c r="A49" s="27" t="s">
        <v>63</v>
      </c>
      <c r="B49" s="23" t="s">
        <v>16</v>
      </c>
      <c r="C49" s="23" t="s">
        <v>64</v>
      </c>
      <c r="D49" s="23"/>
      <c r="E49" s="24"/>
      <c r="F49" s="25">
        <f t="shared" ref="F49:K49" si="21">F50+F77+F72</f>
        <v>91533886.530000001</v>
      </c>
      <c r="G49" s="25">
        <f t="shared" si="21"/>
        <v>0</v>
      </c>
      <c r="H49" s="25">
        <f t="shared" si="21"/>
        <v>4721277.2699999996</v>
      </c>
      <c r="I49" s="25">
        <f t="shared" si="21"/>
        <v>0</v>
      </c>
      <c r="J49" s="25">
        <f t="shared" si="21"/>
        <v>96255163.800000012</v>
      </c>
      <c r="K49" s="25">
        <f t="shared" si="21"/>
        <v>0</v>
      </c>
      <c r="L49" s="32"/>
    </row>
    <row r="50" spans="1:12" ht="38.25" x14ac:dyDescent="0.25">
      <c r="A50" s="27" t="s">
        <v>34</v>
      </c>
      <c r="B50" s="23" t="s">
        <v>16</v>
      </c>
      <c r="C50" s="23" t="s">
        <v>64</v>
      </c>
      <c r="D50" s="23" t="s">
        <v>35</v>
      </c>
      <c r="E50" s="24"/>
      <c r="F50" s="25">
        <f t="shared" ref="F50:K50" si="22">F51+F60</f>
        <v>11775258.710000001</v>
      </c>
      <c r="G50" s="25">
        <f t="shared" si="22"/>
        <v>0</v>
      </c>
      <c r="H50" s="25">
        <f t="shared" si="22"/>
        <v>409582.12</v>
      </c>
      <c r="I50" s="25">
        <f t="shared" si="22"/>
        <v>0</v>
      </c>
      <c r="J50" s="25">
        <f t="shared" si="22"/>
        <v>12184840.83</v>
      </c>
      <c r="K50" s="25">
        <f t="shared" si="22"/>
        <v>0</v>
      </c>
    </row>
    <row r="51" spans="1:12" ht="51" x14ac:dyDescent="0.25">
      <c r="A51" s="26" t="s">
        <v>65</v>
      </c>
      <c r="B51" s="23" t="s">
        <v>16</v>
      </c>
      <c r="C51" s="23" t="s">
        <v>64</v>
      </c>
      <c r="D51" s="23" t="s">
        <v>66</v>
      </c>
      <c r="E51" s="24"/>
      <c r="F51" s="25">
        <f>F52</f>
        <v>8319858.71</v>
      </c>
      <c r="G51" s="25">
        <f t="shared" ref="G51:K51" si="23">G52</f>
        <v>0</v>
      </c>
      <c r="H51" s="25">
        <f t="shared" si="23"/>
        <v>409582.12</v>
      </c>
      <c r="I51" s="25">
        <f t="shared" si="23"/>
        <v>0</v>
      </c>
      <c r="J51" s="25">
        <f t="shared" si="23"/>
        <v>8729440.8300000001</v>
      </c>
      <c r="K51" s="25">
        <f t="shared" si="23"/>
        <v>0</v>
      </c>
    </row>
    <row r="52" spans="1:12" ht="51" x14ac:dyDescent="0.25">
      <c r="A52" s="26" t="s">
        <v>67</v>
      </c>
      <c r="B52" s="23" t="s">
        <v>16</v>
      </c>
      <c r="C52" s="23" t="s">
        <v>64</v>
      </c>
      <c r="D52" s="23" t="s">
        <v>68</v>
      </c>
      <c r="E52" s="24"/>
      <c r="F52" s="25">
        <f t="shared" ref="F52:K52" si="24">F53+F55+F58</f>
        <v>8319858.71</v>
      </c>
      <c r="G52" s="25">
        <f t="shared" si="24"/>
        <v>0</v>
      </c>
      <c r="H52" s="25">
        <f t="shared" si="24"/>
        <v>409582.12</v>
      </c>
      <c r="I52" s="25">
        <f t="shared" si="24"/>
        <v>0</v>
      </c>
      <c r="J52" s="25">
        <f t="shared" si="24"/>
        <v>8729440.8300000001</v>
      </c>
      <c r="K52" s="25">
        <f t="shared" si="24"/>
        <v>0</v>
      </c>
    </row>
    <row r="53" spans="1:12" ht="38.25" x14ac:dyDescent="0.25">
      <c r="A53" s="27" t="s">
        <v>56</v>
      </c>
      <c r="B53" s="23" t="s">
        <v>16</v>
      </c>
      <c r="C53" s="23" t="s">
        <v>64</v>
      </c>
      <c r="D53" s="23" t="s">
        <v>69</v>
      </c>
      <c r="E53" s="24"/>
      <c r="F53" s="25">
        <f>F54</f>
        <v>8319858.71</v>
      </c>
      <c r="G53" s="25">
        <f t="shared" ref="G53:K53" si="25">G54</f>
        <v>0</v>
      </c>
      <c r="H53" s="25">
        <f t="shared" si="25"/>
        <v>409582.12</v>
      </c>
      <c r="I53" s="25">
        <f t="shared" si="25"/>
        <v>0</v>
      </c>
      <c r="J53" s="25">
        <f t="shared" si="25"/>
        <v>8729440.8300000001</v>
      </c>
      <c r="K53" s="25">
        <f t="shared" si="25"/>
        <v>0</v>
      </c>
    </row>
    <row r="54" spans="1:12" ht="76.5" x14ac:dyDescent="0.25">
      <c r="A54" s="27" t="s">
        <v>25</v>
      </c>
      <c r="B54" s="23" t="s">
        <v>16</v>
      </c>
      <c r="C54" s="23" t="s">
        <v>64</v>
      </c>
      <c r="D54" s="23" t="s">
        <v>69</v>
      </c>
      <c r="E54" s="24">
        <v>100</v>
      </c>
      <c r="F54" s="25">
        <f>'[1]9.ведомства'!G1087</f>
        <v>8319858.71</v>
      </c>
      <c r="G54" s="25">
        <f>'[1]9.ведомства'!H1087</f>
        <v>0</v>
      </c>
      <c r="H54" s="25">
        <f>'[1]9.ведомства'!I1087</f>
        <v>409582.12</v>
      </c>
      <c r="I54" s="25">
        <f>'[1]9.ведомства'!J1087</f>
        <v>0</v>
      </c>
      <c r="J54" s="25">
        <f>'[1]9.ведомства'!K1087</f>
        <v>8729440.8300000001</v>
      </c>
      <c r="K54" s="25">
        <f>'[1]9.ведомства'!L1087</f>
        <v>0</v>
      </c>
    </row>
    <row r="55" spans="1:12" ht="25.5" hidden="1" x14ac:dyDescent="0.25">
      <c r="A55" s="28" t="s">
        <v>58</v>
      </c>
      <c r="B55" s="23" t="s">
        <v>16</v>
      </c>
      <c r="C55" s="23" t="s">
        <v>64</v>
      </c>
      <c r="D55" s="23" t="s">
        <v>70</v>
      </c>
      <c r="E55" s="24"/>
      <c r="F55" s="25">
        <f>SUM(F56:F57)</f>
        <v>0</v>
      </c>
      <c r="G55" s="25">
        <f t="shared" ref="G55:K55" si="26">SUM(G56:G57)</f>
        <v>0</v>
      </c>
      <c r="H55" s="25">
        <f t="shared" si="26"/>
        <v>0</v>
      </c>
      <c r="I55" s="25">
        <f t="shared" si="26"/>
        <v>0</v>
      </c>
      <c r="J55" s="25">
        <f t="shared" si="26"/>
        <v>0</v>
      </c>
      <c r="K55" s="25">
        <f t="shared" si="26"/>
        <v>0</v>
      </c>
    </row>
    <row r="56" spans="1:12" ht="25.5" hidden="1" x14ac:dyDescent="0.25">
      <c r="A56" s="27" t="s">
        <v>28</v>
      </c>
      <c r="B56" s="23" t="s">
        <v>16</v>
      </c>
      <c r="C56" s="23" t="s">
        <v>64</v>
      </c>
      <c r="D56" s="23" t="s">
        <v>70</v>
      </c>
      <c r="E56" s="24">
        <v>200</v>
      </c>
      <c r="F56" s="25">
        <f>'[1]9.ведомства'!G1089</f>
        <v>0</v>
      </c>
      <c r="G56" s="25">
        <f>'[1]9.ведомства'!H1089</f>
        <v>0</v>
      </c>
      <c r="H56" s="25">
        <f>'[1]9.ведомства'!I1089</f>
        <v>0</v>
      </c>
      <c r="I56" s="25">
        <f>'[1]9.ведомства'!J1089</f>
        <v>0</v>
      </c>
      <c r="J56" s="25">
        <f>'[1]9.ведомства'!K1089</f>
        <v>0</v>
      </c>
      <c r="K56" s="25">
        <f>'[1]9.ведомства'!L1089</f>
        <v>0</v>
      </c>
    </row>
    <row r="57" spans="1:12" hidden="1" x14ac:dyDescent="0.25">
      <c r="A57" s="27" t="s">
        <v>60</v>
      </c>
      <c r="B57" s="23" t="s">
        <v>16</v>
      </c>
      <c r="C57" s="23" t="s">
        <v>64</v>
      </c>
      <c r="D57" s="23" t="s">
        <v>70</v>
      </c>
      <c r="E57" s="24">
        <v>800</v>
      </c>
      <c r="F57" s="25">
        <f>'[1]9.ведомства'!G1090</f>
        <v>0</v>
      </c>
      <c r="G57" s="25">
        <f>'[1]9.ведомства'!H1090</f>
        <v>0</v>
      </c>
      <c r="H57" s="25">
        <f>'[1]9.ведомства'!I1090</f>
        <v>0</v>
      </c>
      <c r="I57" s="25">
        <f>'[1]9.ведомства'!J1090</f>
        <v>0</v>
      </c>
      <c r="J57" s="25">
        <f>'[1]9.ведомства'!K1090</f>
        <v>0</v>
      </c>
      <c r="K57" s="25">
        <f>'[1]9.ведомства'!L1090</f>
        <v>0</v>
      </c>
    </row>
    <row r="58" spans="1:12" ht="63.75" hidden="1" x14ac:dyDescent="0.25">
      <c r="A58" s="27" t="s">
        <v>30</v>
      </c>
      <c r="B58" s="23" t="s">
        <v>16</v>
      </c>
      <c r="C58" s="23" t="s">
        <v>64</v>
      </c>
      <c r="D58" s="23" t="s">
        <v>71</v>
      </c>
      <c r="E58" s="24"/>
      <c r="F58" s="25">
        <f>F59</f>
        <v>0</v>
      </c>
      <c r="G58" s="25">
        <f t="shared" ref="G58:K58" si="27">G59</f>
        <v>0</v>
      </c>
      <c r="H58" s="25">
        <f t="shared" si="27"/>
        <v>0</v>
      </c>
      <c r="I58" s="25">
        <f t="shared" si="27"/>
        <v>0</v>
      </c>
      <c r="J58" s="25">
        <f t="shared" si="27"/>
        <v>0</v>
      </c>
      <c r="K58" s="25">
        <f t="shared" si="27"/>
        <v>0</v>
      </c>
    </row>
    <row r="59" spans="1:12" ht="76.5" hidden="1" x14ac:dyDescent="0.25">
      <c r="A59" s="27" t="s">
        <v>25</v>
      </c>
      <c r="B59" s="23" t="s">
        <v>16</v>
      </c>
      <c r="C59" s="23" t="s">
        <v>64</v>
      </c>
      <c r="D59" s="23" t="s">
        <v>71</v>
      </c>
      <c r="E59" s="24">
        <v>100</v>
      </c>
      <c r="F59" s="25">
        <f>'[1]9.ведомства'!G1092</f>
        <v>0</v>
      </c>
      <c r="G59" s="25">
        <f>'[1]9.ведомства'!H1092</f>
        <v>0</v>
      </c>
      <c r="H59" s="25">
        <f>'[1]9.ведомства'!I1092</f>
        <v>0</v>
      </c>
      <c r="I59" s="25">
        <f>'[1]9.ведомства'!J1092</f>
        <v>0</v>
      </c>
      <c r="J59" s="25">
        <f>'[1]9.ведомства'!K1092</f>
        <v>0</v>
      </c>
      <c r="K59" s="25">
        <f>'[1]9.ведомства'!L1092</f>
        <v>0</v>
      </c>
    </row>
    <row r="60" spans="1:12" ht="38.25" x14ac:dyDescent="0.25">
      <c r="A60" s="27" t="s">
        <v>36</v>
      </c>
      <c r="B60" s="23" t="s">
        <v>16</v>
      </c>
      <c r="C60" s="23" t="s">
        <v>64</v>
      </c>
      <c r="D60" s="23" t="s">
        <v>37</v>
      </c>
      <c r="E60" s="24"/>
      <c r="F60" s="25">
        <f t="shared" ref="F60:K60" si="28">F61+F65+F69</f>
        <v>3455400</v>
      </c>
      <c r="G60" s="25">
        <f t="shared" si="28"/>
        <v>0</v>
      </c>
      <c r="H60" s="25">
        <f t="shared" si="28"/>
        <v>0</v>
      </c>
      <c r="I60" s="25">
        <f t="shared" si="28"/>
        <v>0</v>
      </c>
      <c r="J60" s="25">
        <f t="shared" si="28"/>
        <v>3455400</v>
      </c>
      <c r="K60" s="25">
        <f t="shared" si="28"/>
        <v>0</v>
      </c>
    </row>
    <row r="61" spans="1:12" ht="51" x14ac:dyDescent="0.25">
      <c r="A61" s="27" t="s">
        <v>38</v>
      </c>
      <c r="B61" s="23" t="s">
        <v>16</v>
      </c>
      <c r="C61" s="23" t="s">
        <v>64</v>
      </c>
      <c r="D61" s="23" t="s">
        <v>39</v>
      </c>
      <c r="E61" s="24"/>
      <c r="F61" s="25">
        <f>+F62</f>
        <v>1365100</v>
      </c>
      <c r="G61" s="25">
        <f t="shared" ref="G61:K61" si="29">+G62</f>
        <v>0</v>
      </c>
      <c r="H61" s="25">
        <f t="shared" si="29"/>
        <v>0</v>
      </c>
      <c r="I61" s="25">
        <f t="shared" si="29"/>
        <v>0</v>
      </c>
      <c r="J61" s="25">
        <f t="shared" si="29"/>
        <v>1365100</v>
      </c>
      <c r="K61" s="25">
        <f t="shared" si="29"/>
        <v>0</v>
      </c>
    </row>
    <row r="62" spans="1:12" ht="25.5" x14ac:dyDescent="0.25">
      <c r="A62" s="27" t="s">
        <v>40</v>
      </c>
      <c r="B62" s="23" t="s">
        <v>16</v>
      </c>
      <c r="C62" s="23" t="s">
        <v>64</v>
      </c>
      <c r="D62" s="23" t="s">
        <v>41</v>
      </c>
      <c r="E62" s="24"/>
      <c r="F62" s="25">
        <f>SUM(F63:F64)</f>
        <v>1365100</v>
      </c>
      <c r="G62" s="25">
        <f>SUM(G63:G64)</f>
        <v>0</v>
      </c>
      <c r="H62" s="25">
        <f t="shared" ref="H62:K62" si="30">SUM(H63:H64)</f>
        <v>0</v>
      </c>
      <c r="I62" s="25">
        <f t="shared" si="30"/>
        <v>0</v>
      </c>
      <c r="J62" s="25">
        <f t="shared" si="30"/>
        <v>1365100</v>
      </c>
      <c r="K62" s="25">
        <f t="shared" si="30"/>
        <v>0</v>
      </c>
    </row>
    <row r="63" spans="1:12" ht="76.5" x14ac:dyDescent="0.25">
      <c r="A63" s="27" t="s">
        <v>25</v>
      </c>
      <c r="B63" s="23" t="s">
        <v>16</v>
      </c>
      <c r="C63" s="23" t="s">
        <v>64</v>
      </c>
      <c r="D63" s="23" t="s">
        <v>41</v>
      </c>
      <c r="E63" s="24">
        <v>100</v>
      </c>
      <c r="F63" s="25">
        <f>'[1]9.ведомства'!G28+'[1]9.ведомства'!G317+'[1]9.ведомства'!G381+'[1]9.ведомства'!G593+'[1]9.ведомства'!G739+'[1]9.ведомства'!G1096</f>
        <v>659200</v>
      </c>
      <c r="G63" s="25">
        <f>'[1]9.ведомства'!H28+'[1]9.ведомства'!H317+'[1]9.ведомства'!H381+'[1]9.ведомства'!H593+'[1]9.ведомства'!H739+'[1]9.ведомства'!H1096</f>
        <v>0</v>
      </c>
      <c r="H63" s="25">
        <f>'[1]9.ведомства'!I28+'[1]9.ведомства'!I317+'[1]9.ведомства'!I381+'[1]9.ведомства'!I593+'[1]9.ведомства'!I739+'[1]9.ведомства'!I1096</f>
        <v>20000</v>
      </c>
      <c r="I63" s="25">
        <f>'[1]9.ведомства'!J28+'[1]9.ведомства'!J317+'[1]9.ведомства'!J381+'[1]9.ведомства'!J593+'[1]9.ведомства'!J739+'[1]9.ведомства'!J1096</f>
        <v>0</v>
      </c>
      <c r="J63" s="25">
        <f>'[1]9.ведомства'!K28+'[1]9.ведомства'!K317+'[1]9.ведомства'!K381+'[1]9.ведомства'!K593+'[1]9.ведомства'!K739+'[1]9.ведомства'!K1096</f>
        <v>679200</v>
      </c>
      <c r="K63" s="25">
        <f>'[1]9.ведомства'!L28+'[1]9.ведомства'!L317+'[1]9.ведомства'!L381+'[1]9.ведомства'!L593+'[1]9.ведомства'!L739+'[1]9.ведомства'!L1096</f>
        <v>0</v>
      </c>
    </row>
    <row r="64" spans="1:12" ht="25.5" x14ac:dyDescent="0.25">
      <c r="A64" s="27" t="s">
        <v>28</v>
      </c>
      <c r="B64" s="23" t="s">
        <v>16</v>
      </c>
      <c r="C64" s="23" t="s">
        <v>64</v>
      </c>
      <c r="D64" s="23" t="s">
        <v>41</v>
      </c>
      <c r="E64" s="24">
        <v>200</v>
      </c>
      <c r="F64" s="25">
        <f>'[1]9.ведомства'!G29+'[1]9.ведомства'!G318+'[1]9.ведомства'!G382+'[1]9.ведомства'!G594+'[1]9.ведомства'!G740+'[1]9.ведомства'!G1097</f>
        <v>705900</v>
      </c>
      <c r="G64" s="25">
        <f>'[1]9.ведомства'!H29+'[1]9.ведомства'!H318+'[1]9.ведомства'!H382+'[1]9.ведомства'!H594+'[1]9.ведомства'!H740+'[1]9.ведомства'!H1097</f>
        <v>0</v>
      </c>
      <c r="H64" s="25">
        <f>'[1]9.ведомства'!I29+'[1]9.ведомства'!I318+'[1]9.ведомства'!I382+'[1]9.ведомства'!I594+'[1]9.ведомства'!I740+'[1]9.ведомства'!I1097</f>
        <v>-20000</v>
      </c>
      <c r="I64" s="25">
        <f>'[1]9.ведомства'!J29+'[1]9.ведомства'!J318+'[1]9.ведомства'!J382+'[1]9.ведомства'!J594+'[1]9.ведомства'!J740+'[1]9.ведомства'!J1097</f>
        <v>0</v>
      </c>
      <c r="J64" s="25">
        <f>'[1]9.ведомства'!K29+'[1]9.ведомства'!K318+'[1]9.ведомства'!K382+'[1]9.ведомства'!K594+'[1]9.ведомства'!K740+'[1]9.ведомства'!K1097</f>
        <v>685900</v>
      </c>
      <c r="K64" s="25">
        <f>'[1]9.ведомства'!L29+'[1]9.ведомства'!L318+'[1]9.ведомства'!L382+'[1]9.ведомства'!L594+'[1]9.ведомства'!L740+'[1]9.ведомства'!L1097</f>
        <v>0</v>
      </c>
    </row>
    <row r="65" spans="1:11" ht="38.25" x14ac:dyDescent="0.25">
      <c r="A65" s="27" t="s">
        <v>72</v>
      </c>
      <c r="B65" s="23" t="s">
        <v>16</v>
      </c>
      <c r="C65" s="23" t="s">
        <v>64</v>
      </c>
      <c r="D65" s="23" t="s">
        <v>73</v>
      </c>
      <c r="E65" s="24"/>
      <c r="F65" s="25">
        <f>F66</f>
        <v>200000</v>
      </c>
      <c r="G65" s="25">
        <f>G66</f>
        <v>0</v>
      </c>
      <c r="H65" s="25">
        <f t="shared" ref="H65:K65" si="31">H66</f>
        <v>0</v>
      </c>
      <c r="I65" s="25">
        <f t="shared" si="31"/>
        <v>0</v>
      </c>
      <c r="J65" s="25">
        <f t="shared" si="31"/>
        <v>200000</v>
      </c>
      <c r="K65" s="25">
        <f t="shared" si="31"/>
        <v>0</v>
      </c>
    </row>
    <row r="66" spans="1:11" ht="25.5" x14ac:dyDescent="0.25">
      <c r="A66" s="27" t="s">
        <v>40</v>
      </c>
      <c r="B66" s="23" t="s">
        <v>16</v>
      </c>
      <c r="C66" s="23" t="s">
        <v>64</v>
      </c>
      <c r="D66" s="23" t="s">
        <v>74</v>
      </c>
      <c r="E66" s="24"/>
      <c r="F66" s="25">
        <f>SUM(F67:F68)</f>
        <v>200000</v>
      </c>
      <c r="G66" s="25">
        <f>SUM(G67:G68)</f>
        <v>0</v>
      </c>
      <c r="H66" s="25">
        <f t="shared" ref="H66:K66" si="32">SUM(H67:H68)</f>
        <v>0</v>
      </c>
      <c r="I66" s="25">
        <f t="shared" si="32"/>
        <v>0</v>
      </c>
      <c r="J66" s="25">
        <f t="shared" si="32"/>
        <v>200000</v>
      </c>
      <c r="K66" s="25">
        <f t="shared" si="32"/>
        <v>0</v>
      </c>
    </row>
    <row r="67" spans="1:11" ht="76.5" x14ac:dyDescent="0.25">
      <c r="A67" s="27" t="s">
        <v>25</v>
      </c>
      <c r="B67" s="23" t="s">
        <v>16</v>
      </c>
      <c r="C67" s="23" t="s">
        <v>64</v>
      </c>
      <c r="D67" s="23" t="s">
        <v>74</v>
      </c>
      <c r="E67" s="24">
        <v>100</v>
      </c>
      <c r="F67" s="25">
        <f>'[1]9.ведомства'!G32</f>
        <v>200000</v>
      </c>
      <c r="G67" s="25">
        <f>'[1]9.ведомства'!H32</f>
        <v>0</v>
      </c>
      <c r="H67" s="25">
        <f>'[1]9.ведомства'!I32</f>
        <v>0</v>
      </c>
      <c r="I67" s="25">
        <f>'[1]9.ведомства'!J32</f>
        <v>0</v>
      </c>
      <c r="J67" s="25">
        <f>'[1]9.ведомства'!K32</f>
        <v>200000</v>
      </c>
      <c r="K67" s="25">
        <f>'[1]9.ведомства'!L32</f>
        <v>0</v>
      </c>
    </row>
    <row r="68" spans="1:11" ht="25.5" hidden="1" x14ac:dyDescent="0.25">
      <c r="A68" s="27" t="s">
        <v>28</v>
      </c>
      <c r="B68" s="23" t="s">
        <v>16</v>
      </c>
      <c r="C68" s="23" t="s">
        <v>64</v>
      </c>
      <c r="D68" s="23" t="s">
        <v>74</v>
      </c>
      <c r="E68" s="24">
        <v>200</v>
      </c>
      <c r="F68" s="25">
        <f>'[1]9.ведомства'!G33</f>
        <v>0</v>
      </c>
      <c r="G68" s="25">
        <f>'[1]9.ведомства'!H33</f>
        <v>0</v>
      </c>
      <c r="H68" s="25">
        <f>'[1]9.ведомства'!I33</f>
        <v>0</v>
      </c>
      <c r="I68" s="25">
        <f>'[1]9.ведомства'!J33</f>
        <v>0</v>
      </c>
      <c r="J68" s="25">
        <f>'[1]9.ведомства'!K33</f>
        <v>0</v>
      </c>
      <c r="K68" s="25">
        <f>'[1]9.ведомства'!L33</f>
        <v>0</v>
      </c>
    </row>
    <row r="69" spans="1:11" ht="63.75" x14ac:dyDescent="0.25">
      <c r="A69" s="27" t="s">
        <v>42</v>
      </c>
      <c r="B69" s="23" t="s">
        <v>16</v>
      </c>
      <c r="C69" s="23" t="s">
        <v>64</v>
      </c>
      <c r="D69" s="23" t="s">
        <v>43</v>
      </c>
      <c r="E69" s="24"/>
      <c r="F69" s="25">
        <f>F70</f>
        <v>1890300</v>
      </c>
      <c r="G69" s="25">
        <f>G70</f>
        <v>0</v>
      </c>
      <c r="H69" s="25">
        <f t="shared" ref="H69:K70" si="33">H70</f>
        <v>0</v>
      </c>
      <c r="I69" s="25">
        <f t="shared" si="33"/>
        <v>0</v>
      </c>
      <c r="J69" s="25">
        <f t="shared" si="33"/>
        <v>1890300</v>
      </c>
      <c r="K69" s="25">
        <f t="shared" si="33"/>
        <v>0</v>
      </c>
    </row>
    <row r="70" spans="1:11" ht="63.75" x14ac:dyDescent="0.25">
      <c r="A70" s="27" t="s">
        <v>30</v>
      </c>
      <c r="B70" s="23" t="s">
        <v>16</v>
      </c>
      <c r="C70" s="23" t="s">
        <v>64</v>
      </c>
      <c r="D70" s="23" t="s">
        <v>44</v>
      </c>
      <c r="E70" s="24"/>
      <c r="F70" s="25">
        <f>F71</f>
        <v>1890300</v>
      </c>
      <c r="G70" s="25">
        <f>G71</f>
        <v>0</v>
      </c>
      <c r="H70" s="25">
        <f t="shared" si="33"/>
        <v>0</v>
      </c>
      <c r="I70" s="25">
        <f t="shared" si="33"/>
        <v>0</v>
      </c>
      <c r="J70" s="25">
        <f t="shared" si="33"/>
        <v>1890300</v>
      </c>
      <c r="K70" s="25">
        <f t="shared" si="33"/>
        <v>0</v>
      </c>
    </row>
    <row r="71" spans="1:11" ht="76.5" x14ac:dyDescent="0.25">
      <c r="A71" s="27" t="s">
        <v>25</v>
      </c>
      <c r="B71" s="23" t="s">
        <v>16</v>
      </c>
      <c r="C71" s="23" t="s">
        <v>64</v>
      </c>
      <c r="D71" s="23" t="s">
        <v>44</v>
      </c>
      <c r="E71" s="24">
        <v>100</v>
      </c>
      <c r="F71" s="25">
        <f>'[1]9.ведомства'!G36+'[1]9.ведомства'!G321+'[1]9.ведомства'!G385+'[1]9.ведомства'!G597+'[1]9.ведомства'!G743+'[1]9.ведомства'!G1100</f>
        <v>1890300</v>
      </c>
      <c r="G71" s="25">
        <f>'[1]9.ведомства'!H36+'[1]9.ведомства'!H321+'[1]9.ведомства'!H385+'[1]9.ведомства'!H597+'[1]9.ведомства'!H743+'[1]9.ведомства'!H1100</f>
        <v>0</v>
      </c>
      <c r="H71" s="25">
        <f>'[1]9.ведомства'!I36+'[1]9.ведомства'!I321+'[1]9.ведомства'!I385+'[1]9.ведомства'!I597+'[1]9.ведомства'!I743+'[1]9.ведомства'!I1100</f>
        <v>0</v>
      </c>
      <c r="I71" s="25">
        <f>'[1]9.ведомства'!J36+'[1]9.ведомства'!J321+'[1]9.ведомства'!J385+'[1]9.ведомства'!J597+'[1]9.ведомства'!J743+'[1]9.ведомства'!J1100</f>
        <v>0</v>
      </c>
      <c r="J71" s="25">
        <f>'[1]9.ведомства'!K36+'[1]9.ведомства'!K321+'[1]9.ведомства'!K385+'[1]9.ведомства'!K597+'[1]9.ведомства'!K743+'[1]9.ведомства'!K1100</f>
        <v>1890300</v>
      </c>
      <c r="K71" s="25">
        <f>'[1]9.ведомства'!L36+'[1]9.ведомства'!L321+'[1]9.ведомства'!L385+'[1]9.ведомства'!L597+'[1]9.ведомства'!L743+'[1]9.ведомства'!L1100</f>
        <v>0</v>
      </c>
    </row>
    <row r="72" spans="1:11" ht="51" x14ac:dyDescent="0.25">
      <c r="A72" s="27" t="s">
        <v>75</v>
      </c>
      <c r="B72" s="23" t="s">
        <v>16</v>
      </c>
      <c r="C72" s="23" t="s">
        <v>64</v>
      </c>
      <c r="D72" s="23" t="s">
        <v>76</v>
      </c>
      <c r="E72" s="24"/>
      <c r="F72" s="25">
        <f>F73</f>
        <v>11360883.529999999</v>
      </c>
      <c r="G72" s="25">
        <f t="shared" ref="G72:K75" si="34">G73</f>
        <v>0</v>
      </c>
      <c r="H72" s="25">
        <f t="shared" si="34"/>
        <v>6097872.4299999997</v>
      </c>
      <c r="I72" s="25">
        <f t="shared" si="34"/>
        <v>0</v>
      </c>
      <c r="J72" s="25">
        <f t="shared" si="34"/>
        <v>17458755.960000001</v>
      </c>
      <c r="K72" s="25">
        <f t="shared" si="34"/>
        <v>0</v>
      </c>
    </row>
    <row r="73" spans="1:11" ht="25.5" x14ac:dyDescent="0.25">
      <c r="A73" s="27" t="s">
        <v>77</v>
      </c>
      <c r="B73" s="23" t="s">
        <v>16</v>
      </c>
      <c r="C73" s="23" t="s">
        <v>64</v>
      </c>
      <c r="D73" s="23" t="s">
        <v>78</v>
      </c>
      <c r="E73" s="24"/>
      <c r="F73" s="25">
        <f>F74</f>
        <v>11360883.529999999</v>
      </c>
      <c r="G73" s="25">
        <f t="shared" si="34"/>
        <v>0</v>
      </c>
      <c r="H73" s="25">
        <f t="shared" si="34"/>
        <v>6097872.4299999997</v>
      </c>
      <c r="I73" s="25">
        <f t="shared" si="34"/>
        <v>0</v>
      </c>
      <c r="J73" s="25">
        <f t="shared" si="34"/>
        <v>17458755.960000001</v>
      </c>
      <c r="K73" s="25">
        <f t="shared" si="34"/>
        <v>0</v>
      </c>
    </row>
    <row r="74" spans="1:11" ht="38.25" x14ac:dyDescent="0.25">
      <c r="A74" s="27" t="s">
        <v>79</v>
      </c>
      <c r="B74" s="23" t="s">
        <v>16</v>
      </c>
      <c r="C74" s="23" t="s">
        <v>64</v>
      </c>
      <c r="D74" s="23" t="s">
        <v>80</v>
      </c>
      <c r="E74" s="24"/>
      <c r="F74" s="25">
        <f>F75</f>
        <v>11360883.529999999</v>
      </c>
      <c r="G74" s="25">
        <f t="shared" si="34"/>
        <v>0</v>
      </c>
      <c r="H74" s="25">
        <f t="shared" si="34"/>
        <v>6097872.4299999997</v>
      </c>
      <c r="I74" s="25">
        <f t="shared" si="34"/>
        <v>0</v>
      </c>
      <c r="J74" s="25">
        <f t="shared" si="34"/>
        <v>17458755.960000001</v>
      </c>
      <c r="K74" s="25">
        <f t="shared" si="34"/>
        <v>0</v>
      </c>
    </row>
    <row r="75" spans="1:11" ht="38.25" x14ac:dyDescent="0.25">
      <c r="A75" s="27" t="s">
        <v>56</v>
      </c>
      <c r="B75" s="23" t="s">
        <v>16</v>
      </c>
      <c r="C75" s="23" t="s">
        <v>64</v>
      </c>
      <c r="D75" s="23" t="s">
        <v>81</v>
      </c>
      <c r="E75" s="24"/>
      <c r="F75" s="25">
        <f>F76</f>
        <v>11360883.529999999</v>
      </c>
      <c r="G75" s="25">
        <f t="shared" si="34"/>
        <v>0</v>
      </c>
      <c r="H75" s="25">
        <f t="shared" si="34"/>
        <v>6097872.4299999997</v>
      </c>
      <c r="I75" s="25">
        <f t="shared" si="34"/>
        <v>0</v>
      </c>
      <c r="J75" s="25">
        <f t="shared" si="34"/>
        <v>17458755.960000001</v>
      </c>
      <c r="K75" s="25">
        <f t="shared" si="34"/>
        <v>0</v>
      </c>
    </row>
    <row r="76" spans="1:11" ht="76.5" x14ac:dyDescent="0.25">
      <c r="A76" s="27" t="s">
        <v>25</v>
      </c>
      <c r="B76" s="23" t="s">
        <v>16</v>
      </c>
      <c r="C76" s="23" t="s">
        <v>64</v>
      </c>
      <c r="D76" s="23" t="s">
        <v>81</v>
      </c>
      <c r="E76" s="24">
        <v>100</v>
      </c>
      <c r="F76" s="25">
        <f>'[1]9.ведомства'!G326</f>
        <v>11360883.529999999</v>
      </c>
      <c r="G76" s="25">
        <f>'[1]9.ведомства'!H326</f>
        <v>0</v>
      </c>
      <c r="H76" s="25">
        <f>'[1]9.ведомства'!I326</f>
        <v>6097872.4299999997</v>
      </c>
      <c r="I76" s="25">
        <f>'[1]9.ведомства'!J326</f>
        <v>0</v>
      </c>
      <c r="J76" s="25">
        <f>'[1]9.ведомства'!K326</f>
        <v>17458755.960000001</v>
      </c>
      <c r="K76" s="25">
        <f>'[1]9.ведомства'!L326</f>
        <v>0</v>
      </c>
    </row>
    <row r="77" spans="1:11" x14ac:dyDescent="0.25">
      <c r="A77" s="26" t="s">
        <v>19</v>
      </c>
      <c r="B77" s="23" t="s">
        <v>16</v>
      </c>
      <c r="C77" s="23" t="s">
        <v>64</v>
      </c>
      <c r="D77" s="23" t="s">
        <v>20</v>
      </c>
      <c r="E77" s="24"/>
      <c r="F77" s="25">
        <f>F78</f>
        <v>68397744.290000007</v>
      </c>
      <c r="G77" s="25">
        <f t="shared" ref="G77:K77" si="35">G78</f>
        <v>0</v>
      </c>
      <c r="H77" s="25">
        <f t="shared" si="35"/>
        <v>-1786177.2800000003</v>
      </c>
      <c r="I77" s="25">
        <f t="shared" si="35"/>
        <v>0</v>
      </c>
      <c r="J77" s="25">
        <f t="shared" si="35"/>
        <v>66611567.009999998</v>
      </c>
      <c r="K77" s="25">
        <f t="shared" si="35"/>
        <v>0</v>
      </c>
    </row>
    <row r="78" spans="1:11" ht="38.25" x14ac:dyDescent="0.25">
      <c r="A78" s="26" t="s">
        <v>21</v>
      </c>
      <c r="B78" s="23" t="s">
        <v>16</v>
      </c>
      <c r="C78" s="23" t="s">
        <v>64</v>
      </c>
      <c r="D78" s="23" t="s">
        <v>22</v>
      </c>
      <c r="E78" s="24"/>
      <c r="F78" s="25">
        <f>F79+F81+F83+F86</f>
        <v>68397744.290000007</v>
      </c>
      <c r="G78" s="25">
        <f t="shared" ref="G78:K78" si="36">G79+G81+G83+G86</f>
        <v>0</v>
      </c>
      <c r="H78" s="25">
        <f t="shared" si="36"/>
        <v>-1786177.2800000003</v>
      </c>
      <c r="I78" s="25">
        <f t="shared" si="36"/>
        <v>0</v>
      </c>
      <c r="J78" s="25">
        <f t="shared" si="36"/>
        <v>66611567.009999998</v>
      </c>
      <c r="K78" s="25">
        <f t="shared" si="36"/>
        <v>0</v>
      </c>
    </row>
    <row r="79" spans="1:11" ht="25.5" hidden="1" x14ac:dyDescent="0.25">
      <c r="A79" s="26" t="s">
        <v>82</v>
      </c>
      <c r="B79" s="23" t="s">
        <v>16</v>
      </c>
      <c r="C79" s="23" t="s">
        <v>64</v>
      </c>
      <c r="D79" s="23" t="s">
        <v>83</v>
      </c>
      <c r="E79" s="24"/>
      <c r="F79" s="25">
        <f>F80</f>
        <v>0</v>
      </c>
      <c r="G79" s="25">
        <f t="shared" ref="G79:K79" si="37">G80</f>
        <v>0</v>
      </c>
      <c r="H79" s="25">
        <f t="shared" si="37"/>
        <v>0</v>
      </c>
      <c r="I79" s="25">
        <f t="shared" si="37"/>
        <v>0</v>
      </c>
      <c r="J79" s="25">
        <f t="shared" si="37"/>
        <v>0</v>
      </c>
      <c r="K79" s="25">
        <f t="shared" si="37"/>
        <v>0</v>
      </c>
    </row>
    <row r="80" spans="1:11" ht="76.5" hidden="1" x14ac:dyDescent="0.25">
      <c r="A80" s="27" t="s">
        <v>25</v>
      </c>
      <c r="B80" s="23" t="s">
        <v>16</v>
      </c>
      <c r="C80" s="23" t="s">
        <v>64</v>
      </c>
      <c r="D80" s="23" t="s">
        <v>83</v>
      </c>
      <c r="E80" s="24">
        <v>100</v>
      </c>
      <c r="F80" s="25">
        <f>'[1]9.ведомства'!G40</f>
        <v>0</v>
      </c>
      <c r="G80" s="25">
        <f>'[1]9.ведомства'!H40</f>
        <v>0</v>
      </c>
      <c r="H80" s="25">
        <f>'[1]9.ведомства'!I40</f>
        <v>0</v>
      </c>
      <c r="I80" s="25">
        <f>'[1]9.ведомства'!J40</f>
        <v>0</v>
      </c>
      <c r="J80" s="25">
        <f>'[1]9.ведомства'!K40</f>
        <v>0</v>
      </c>
      <c r="K80" s="25">
        <f>'[1]9.ведомства'!L40</f>
        <v>0</v>
      </c>
    </row>
    <row r="81" spans="1:11" ht="38.25" x14ac:dyDescent="0.25">
      <c r="A81" s="27" t="s">
        <v>56</v>
      </c>
      <c r="B81" s="23" t="s">
        <v>16</v>
      </c>
      <c r="C81" s="23" t="s">
        <v>64</v>
      </c>
      <c r="D81" s="23" t="s">
        <v>84</v>
      </c>
      <c r="E81" s="24"/>
      <c r="F81" s="25">
        <f>F82</f>
        <v>68397744.290000007</v>
      </c>
      <c r="G81" s="25">
        <f t="shared" ref="G81:K81" si="38">G82</f>
        <v>0</v>
      </c>
      <c r="H81" s="25">
        <f t="shared" si="38"/>
        <v>-2166177.2800000003</v>
      </c>
      <c r="I81" s="25">
        <f t="shared" si="38"/>
        <v>0</v>
      </c>
      <c r="J81" s="25">
        <f t="shared" si="38"/>
        <v>66231567.009999998</v>
      </c>
      <c r="K81" s="25">
        <f t="shared" si="38"/>
        <v>0</v>
      </c>
    </row>
    <row r="82" spans="1:11" ht="76.5" x14ac:dyDescent="0.25">
      <c r="A82" s="27" t="s">
        <v>25</v>
      </c>
      <c r="B82" s="23" t="s">
        <v>16</v>
      </c>
      <c r="C82" s="23" t="s">
        <v>64</v>
      </c>
      <c r="D82" s="23" t="s">
        <v>84</v>
      </c>
      <c r="E82" s="24">
        <v>100</v>
      </c>
      <c r="F82" s="25">
        <f>'[1]9.ведомства'!G42+'[1]9.ведомства'!G389+'[1]9.ведомства'!G601+'[1]9.ведомства'!G747</f>
        <v>68397744.290000007</v>
      </c>
      <c r="G82" s="25">
        <f>'[1]9.ведомства'!H42+'[1]9.ведомства'!H389+'[1]9.ведомства'!H601+'[1]9.ведомства'!H747</f>
        <v>0</v>
      </c>
      <c r="H82" s="25">
        <f>'[1]9.ведомства'!I42+'[1]9.ведомства'!I389+'[1]9.ведомства'!I601+'[1]9.ведомства'!I747</f>
        <v>-2166177.2800000003</v>
      </c>
      <c r="I82" s="25">
        <f>'[1]9.ведомства'!J42+'[1]9.ведомства'!J389+'[1]9.ведомства'!J601+'[1]9.ведомства'!J747</f>
        <v>0</v>
      </c>
      <c r="J82" s="25">
        <f>'[1]9.ведомства'!K42+'[1]9.ведомства'!K389+'[1]9.ведомства'!K601+'[1]9.ведомства'!K747</f>
        <v>66231567.009999998</v>
      </c>
      <c r="K82" s="25">
        <f>'[1]9.ведомства'!L42+'[1]9.ведомства'!L389+'[1]9.ведомства'!L601+'[1]9.ведомства'!L747</f>
        <v>0</v>
      </c>
    </row>
    <row r="83" spans="1:11" ht="25.5" hidden="1" x14ac:dyDescent="0.25">
      <c r="A83" s="28" t="s">
        <v>58</v>
      </c>
      <c r="B83" s="23" t="s">
        <v>16</v>
      </c>
      <c r="C83" s="23" t="s">
        <v>64</v>
      </c>
      <c r="D83" s="23" t="s">
        <v>85</v>
      </c>
      <c r="E83" s="24"/>
      <c r="F83" s="25">
        <f t="shared" ref="F83:K83" si="39">SUM(F84:F85)</f>
        <v>0</v>
      </c>
      <c r="G83" s="25">
        <f t="shared" si="39"/>
        <v>0</v>
      </c>
      <c r="H83" s="25">
        <f t="shared" si="39"/>
        <v>0</v>
      </c>
      <c r="I83" s="25">
        <f t="shared" si="39"/>
        <v>0</v>
      </c>
      <c r="J83" s="25">
        <f t="shared" si="39"/>
        <v>0</v>
      </c>
      <c r="K83" s="25">
        <f t="shared" si="39"/>
        <v>0</v>
      </c>
    </row>
    <row r="84" spans="1:11" ht="25.5" hidden="1" x14ac:dyDescent="0.25">
      <c r="A84" s="27" t="s">
        <v>28</v>
      </c>
      <c r="B84" s="23" t="s">
        <v>16</v>
      </c>
      <c r="C84" s="23" t="s">
        <v>64</v>
      </c>
      <c r="D84" s="23" t="s">
        <v>85</v>
      </c>
      <c r="E84" s="24">
        <v>200</v>
      </c>
      <c r="F84" s="25">
        <f>'[1]9.ведомства'!G44+'[1]9.ведомства'!G391+'[1]9.ведомства'!G603+'[1]9.ведомства'!G749</f>
        <v>0</v>
      </c>
      <c r="G84" s="25">
        <f>'[1]9.ведомства'!H44+'[1]9.ведомства'!H391+'[1]9.ведомства'!H603+'[1]9.ведомства'!H749</f>
        <v>0</v>
      </c>
      <c r="H84" s="25">
        <f>'[1]9.ведомства'!I44+'[1]9.ведомства'!I391+'[1]9.ведомства'!I603+'[1]9.ведомства'!I749</f>
        <v>0</v>
      </c>
      <c r="I84" s="25">
        <f>'[1]9.ведомства'!J44+'[1]9.ведомства'!J391+'[1]9.ведомства'!J603+'[1]9.ведомства'!J749</f>
        <v>0</v>
      </c>
      <c r="J84" s="25">
        <f>'[1]9.ведомства'!K44+'[1]9.ведомства'!K391+'[1]9.ведомства'!K603+'[1]9.ведомства'!K749</f>
        <v>0</v>
      </c>
      <c r="K84" s="25">
        <f>'[1]9.ведомства'!L44+'[1]9.ведомства'!L391+'[1]9.ведомства'!L603+'[1]9.ведомства'!L749</f>
        <v>0</v>
      </c>
    </row>
    <row r="85" spans="1:11" hidden="1" x14ac:dyDescent="0.25">
      <c r="A85" s="27" t="s">
        <v>60</v>
      </c>
      <c r="B85" s="23" t="s">
        <v>16</v>
      </c>
      <c r="C85" s="23" t="s">
        <v>64</v>
      </c>
      <c r="D85" s="23" t="s">
        <v>85</v>
      </c>
      <c r="E85" s="24">
        <v>800</v>
      </c>
      <c r="F85" s="25">
        <f>'[1]9.ведомства'!G750+'[1]9.ведомства'!G45</f>
        <v>0</v>
      </c>
      <c r="G85" s="25">
        <f>'[1]9.ведомства'!H750+'[1]9.ведомства'!H45</f>
        <v>0</v>
      </c>
      <c r="H85" s="25">
        <f>'[1]9.ведомства'!I750+'[1]9.ведомства'!I45</f>
        <v>0</v>
      </c>
      <c r="I85" s="25">
        <f>'[1]9.ведомства'!J750+'[1]9.ведомства'!J45</f>
        <v>0</v>
      </c>
      <c r="J85" s="25">
        <f>'[1]9.ведомства'!K750+'[1]9.ведомства'!K45</f>
        <v>0</v>
      </c>
      <c r="K85" s="25">
        <f>'[1]9.ведомства'!L750+'[1]9.ведомства'!L45</f>
        <v>0</v>
      </c>
    </row>
    <row r="86" spans="1:11" ht="127.5" x14ac:dyDescent="0.25">
      <c r="A86" s="27" t="s">
        <v>86</v>
      </c>
      <c r="B86" s="23" t="s">
        <v>16</v>
      </c>
      <c r="C86" s="23" t="s">
        <v>64</v>
      </c>
      <c r="D86" s="23" t="s">
        <v>87</v>
      </c>
      <c r="E86" s="24"/>
      <c r="F86" s="25">
        <f>SUM(F87:F88)</f>
        <v>0</v>
      </c>
      <c r="G86" s="25">
        <f t="shared" ref="G86:K86" si="40">SUM(G87:G88)</f>
        <v>0</v>
      </c>
      <c r="H86" s="25">
        <f t="shared" si="40"/>
        <v>380000</v>
      </c>
      <c r="I86" s="25">
        <f t="shared" si="40"/>
        <v>0</v>
      </c>
      <c r="J86" s="25">
        <f t="shared" si="40"/>
        <v>380000</v>
      </c>
      <c r="K86" s="25">
        <f t="shared" si="40"/>
        <v>0</v>
      </c>
    </row>
    <row r="87" spans="1:11" ht="76.5" hidden="1" x14ac:dyDescent="0.25">
      <c r="A87" s="27" t="s">
        <v>25</v>
      </c>
      <c r="B87" s="23" t="s">
        <v>16</v>
      </c>
      <c r="C87" s="23" t="s">
        <v>64</v>
      </c>
      <c r="D87" s="23" t="s">
        <v>87</v>
      </c>
      <c r="E87" s="24">
        <v>100</v>
      </c>
      <c r="F87" s="25">
        <f>'[1]9.ведомства'!G47+'[1]9.ведомства'!G752</f>
        <v>0</v>
      </c>
      <c r="G87" s="25">
        <f>'[1]9.ведомства'!H47+'[1]9.ведомства'!H752</f>
        <v>0</v>
      </c>
      <c r="H87" s="25">
        <f>'[1]9.ведомства'!I47+'[1]9.ведомства'!I752</f>
        <v>0</v>
      </c>
      <c r="I87" s="25">
        <f>'[1]9.ведомства'!J47+'[1]9.ведомства'!J752</f>
        <v>0</v>
      </c>
      <c r="J87" s="25">
        <f>'[1]9.ведомства'!K47+'[1]9.ведомства'!K752</f>
        <v>0</v>
      </c>
      <c r="K87" s="25">
        <f>'[1]9.ведомства'!L47+'[1]9.ведомства'!L752</f>
        <v>0</v>
      </c>
    </row>
    <row r="88" spans="1:11" ht="25.5" x14ac:dyDescent="0.25">
      <c r="A88" s="27" t="s">
        <v>88</v>
      </c>
      <c r="B88" s="23" t="s">
        <v>16</v>
      </c>
      <c r="C88" s="23" t="s">
        <v>64</v>
      </c>
      <c r="D88" s="23" t="s">
        <v>87</v>
      </c>
      <c r="E88" s="24">
        <v>300</v>
      </c>
      <c r="F88" s="25">
        <f>'[1]9.ведомства'!G753+'[1]9.ведомства'!G48</f>
        <v>0</v>
      </c>
      <c r="G88" s="25">
        <f>'[1]9.ведомства'!H753+'[1]9.ведомства'!H48</f>
        <v>0</v>
      </c>
      <c r="H88" s="25">
        <f>'[1]9.ведомства'!I753+'[1]9.ведомства'!I48</f>
        <v>380000</v>
      </c>
      <c r="I88" s="25">
        <f>'[1]9.ведомства'!J753+'[1]9.ведомства'!J48</f>
        <v>0</v>
      </c>
      <c r="J88" s="25">
        <f>'[1]9.ведомства'!K753+'[1]9.ведомства'!K48</f>
        <v>380000</v>
      </c>
      <c r="K88" s="25">
        <f>'[1]9.ведомства'!L753+'[1]9.ведомства'!L48</f>
        <v>0</v>
      </c>
    </row>
    <row r="89" spans="1:11" ht="51" x14ac:dyDescent="0.25">
      <c r="A89" s="27" t="s">
        <v>89</v>
      </c>
      <c r="B89" s="23" t="s">
        <v>16</v>
      </c>
      <c r="C89" s="23" t="s">
        <v>90</v>
      </c>
      <c r="D89" s="23"/>
      <c r="E89" s="23"/>
      <c r="F89" s="25">
        <f>F106+F90</f>
        <v>2762172.3</v>
      </c>
      <c r="G89" s="25">
        <f t="shared" ref="G89:K89" si="41">G106+G90</f>
        <v>0</v>
      </c>
      <c r="H89" s="25">
        <f t="shared" si="41"/>
        <v>103290.92</v>
      </c>
      <c r="I89" s="25">
        <f t="shared" si="41"/>
        <v>0</v>
      </c>
      <c r="J89" s="25">
        <f t="shared" si="41"/>
        <v>2865463.22</v>
      </c>
      <c r="K89" s="25">
        <f t="shared" si="41"/>
        <v>0</v>
      </c>
    </row>
    <row r="90" spans="1:11" ht="38.25" x14ac:dyDescent="0.25">
      <c r="A90" s="27" t="s">
        <v>34</v>
      </c>
      <c r="B90" s="23" t="s">
        <v>16</v>
      </c>
      <c r="C90" s="23" t="s">
        <v>90</v>
      </c>
      <c r="D90" s="23" t="s">
        <v>91</v>
      </c>
      <c r="E90" s="23"/>
      <c r="F90" s="25">
        <f>F91</f>
        <v>100000</v>
      </c>
      <c r="G90" s="25">
        <f>G91</f>
        <v>0</v>
      </c>
      <c r="H90" s="25">
        <f t="shared" ref="H90:K90" si="42">H91</f>
        <v>0</v>
      </c>
      <c r="I90" s="25">
        <f t="shared" si="42"/>
        <v>0</v>
      </c>
      <c r="J90" s="25">
        <f t="shared" si="42"/>
        <v>100000</v>
      </c>
      <c r="K90" s="25">
        <f t="shared" si="42"/>
        <v>0</v>
      </c>
    </row>
    <row r="91" spans="1:11" ht="38.25" x14ac:dyDescent="0.25">
      <c r="A91" s="27" t="s">
        <v>36</v>
      </c>
      <c r="B91" s="23" t="s">
        <v>16</v>
      </c>
      <c r="C91" s="23" t="s">
        <v>90</v>
      </c>
      <c r="D91" s="23" t="s">
        <v>37</v>
      </c>
      <c r="E91" s="24"/>
      <c r="F91" s="25">
        <f>F92+F99+F104</f>
        <v>100000</v>
      </c>
      <c r="G91" s="25">
        <f>G92+G99+G104</f>
        <v>0</v>
      </c>
      <c r="H91" s="25">
        <f t="shared" ref="H91:K91" si="43">H92+H99+H104</f>
        <v>0</v>
      </c>
      <c r="I91" s="25">
        <f t="shared" si="43"/>
        <v>0</v>
      </c>
      <c r="J91" s="25">
        <f t="shared" si="43"/>
        <v>100000</v>
      </c>
      <c r="K91" s="25">
        <f t="shared" si="43"/>
        <v>0</v>
      </c>
    </row>
    <row r="92" spans="1:11" ht="51" x14ac:dyDescent="0.25">
      <c r="A92" s="27" t="s">
        <v>38</v>
      </c>
      <c r="B92" s="23" t="s">
        <v>16</v>
      </c>
      <c r="C92" s="23" t="s">
        <v>90</v>
      </c>
      <c r="D92" s="23" t="s">
        <v>39</v>
      </c>
      <c r="E92" s="24"/>
      <c r="F92" s="25">
        <f>F93+F96</f>
        <v>100000</v>
      </c>
      <c r="G92" s="25">
        <f>G93+G96</f>
        <v>0</v>
      </c>
      <c r="H92" s="25">
        <f t="shared" ref="H92:K92" si="44">H93+H96</f>
        <v>0</v>
      </c>
      <c r="I92" s="25">
        <f t="shared" si="44"/>
        <v>0</v>
      </c>
      <c r="J92" s="25">
        <f t="shared" si="44"/>
        <v>100000</v>
      </c>
      <c r="K92" s="25">
        <f t="shared" si="44"/>
        <v>0</v>
      </c>
    </row>
    <row r="93" spans="1:11" ht="51" x14ac:dyDescent="0.25">
      <c r="A93" s="28" t="s">
        <v>92</v>
      </c>
      <c r="B93" s="23" t="s">
        <v>16</v>
      </c>
      <c r="C93" s="23" t="s">
        <v>90</v>
      </c>
      <c r="D93" s="23" t="s">
        <v>93</v>
      </c>
      <c r="E93" s="24"/>
      <c r="F93" s="25">
        <f>SUM(F94:F95)</f>
        <v>50000</v>
      </c>
      <c r="G93" s="25">
        <f>SUM(G94:G95)</f>
        <v>0</v>
      </c>
      <c r="H93" s="25">
        <f t="shared" ref="H93:K93" si="45">SUM(H94:H95)</f>
        <v>0</v>
      </c>
      <c r="I93" s="25">
        <f t="shared" si="45"/>
        <v>0</v>
      </c>
      <c r="J93" s="25">
        <f t="shared" si="45"/>
        <v>50000</v>
      </c>
      <c r="K93" s="25">
        <f t="shared" si="45"/>
        <v>0</v>
      </c>
    </row>
    <row r="94" spans="1:11" ht="76.5" x14ac:dyDescent="0.25">
      <c r="A94" s="27" t="s">
        <v>25</v>
      </c>
      <c r="B94" s="23" t="s">
        <v>16</v>
      </c>
      <c r="C94" s="23" t="s">
        <v>90</v>
      </c>
      <c r="D94" s="23" t="s">
        <v>93</v>
      </c>
      <c r="E94" s="24">
        <v>100</v>
      </c>
      <c r="F94" s="25">
        <f>'[1]9.ведомства'!G1038</f>
        <v>35000</v>
      </c>
      <c r="G94" s="25">
        <f>'[1]9.ведомства'!H1038</f>
        <v>0</v>
      </c>
      <c r="H94" s="25">
        <f>'[1]9.ведомства'!I1038</f>
        <v>0</v>
      </c>
      <c r="I94" s="25">
        <f>'[1]9.ведомства'!J1038</f>
        <v>0</v>
      </c>
      <c r="J94" s="25">
        <f>'[1]9.ведомства'!K1038</f>
        <v>35000</v>
      </c>
      <c r="K94" s="25">
        <f>'[1]9.ведомства'!L1038</f>
        <v>0</v>
      </c>
    </row>
    <row r="95" spans="1:11" ht="25.5" x14ac:dyDescent="0.25">
      <c r="A95" s="27" t="s">
        <v>28</v>
      </c>
      <c r="B95" s="23" t="s">
        <v>16</v>
      </c>
      <c r="C95" s="23" t="s">
        <v>90</v>
      </c>
      <c r="D95" s="23" t="s">
        <v>93</v>
      </c>
      <c r="E95" s="24">
        <v>200</v>
      </c>
      <c r="F95" s="25">
        <f>'[1]9.ведомства'!G1039</f>
        <v>15000</v>
      </c>
      <c r="G95" s="25">
        <f>'[1]9.ведомства'!H1039</f>
        <v>0</v>
      </c>
      <c r="H95" s="25">
        <f>'[1]9.ведомства'!I1039</f>
        <v>0</v>
      </c>
      <c r="I95" s="25">
        <f>'[1]9.ведомства'!J1039</f>
        <v>0</v>
      </c>
      <c r="J95" s="25">
        <f>'[1]9.ведомства'!K1039</f>
        <v>15000</v>
      </c>
      <c r="K95" s="25">
        <f>'[1]9.ведомства'!L1039</f>
        <v>0</v>
      </c>
    </row>
    <row r="96" spans="1:11" ht="25.5" x14ac:dyDescent="0.25">
      <c r="A96" s="27" t="s">
        <v>40</v>
      </c>
      <c r="B96" s="23" t="s">
        <v>16</v>
      </c>
      <c r="C96" s="23" t="s">
        <v>90</v>
      </c>
      <c r="D96" s="23" t="s">
        <v>41</v>
      </c>
      <c r="E96" s="24"/>
      <c r="F96" s="25">
        <f>SUM(F97:F98)</f>
        <v>50000</v>
      </c>
      <c r="G96" s="25">
        <f>SUM(G97:G98)</f>
        <v>0</v>
      </c>
      <c r="H96" s="25">
        <f t="shared" ref="H96:K96" si="46">SUM(H97:H98)</f>
        <v>0</v>
      </c>
      <c r="I96" s="25">
        <f t="shared" si="46"/>
        <v>0</v>
      </c>
      <c r="J96" s="25">
        <f t="shared" si="46"/>
        <v>50000</v>
      </c>
      <c r="K96" s="25">
        <f t="shared" si="46"/>
        <v>0</v>
      </c>
    </row>
    <row r="97" spans="1:11" ht="76.5" x14ac:dyDescent="0.25">
      <c r="A97" s="27" t="s">
        <v>25</v>
      </c>
      <c r="B97" s="23" t="s">
        <v>16</v>
      </c>
      <c r="C97" s="23" t="s">
        <v>90</v>
      </c>
      <c r="D97" s="23" t="s">
        <v>41</v>
      </c>
      <c r="E97" s="24">
        <v>100</v>
      </c>
      <c r="F97" s="25">
        <f>'[1]9.ведомства'!G1041</f>
        <v>35000</v>
      </c>
      <c r="G97" s="25">
        <f>'[1]9.ведомства'!H1041</f>
        <v>0</v>
      </c>
      <c r="H97" s="25">
        <f>'[1]9.ведомства'!I1041</f>
        <v>-21300</v>
      </c>
      <c r="I97" s="25">
        <f>'[1]9.ведомства'!J1041</f>
        <v>0</v>
      </c>
      <c r="J97" s="25">
        <f>'[1]9.ведомства'!K1041</f>
        <v>13700</v>
      </c>
      <c r="K97" s="25">
        <f>'[1]9.ведомства'!L1041</f>
        <v>0</v>
      </c>
    </row>
    <row r="98" spans="1:11" ht="25.5" x14ac:dyDescent="0.25">
      <c r="A98" s="27" t="s">
        <v>28</v>
      </c>
      <c r="B98" s="23" t="s">
        <v>16</v>
      </c>
      <c r="C98" s="23" t="s">
        <v>90</v>
      </c>
      <c r="D98" s="23" t="s">
        <v>41</v>
      </c>
      <c r="E98" s="24">
        <v>200</v>
      </c>
      <c r="F98" s="25">
        <f>'[1]9.ведомства'!G1042</f>
        <v>15000</v>
      </c>
      <c r="G98" s="25">
        <f>'[1]9.ведомства'!H1042</f>
        <v>0</v>
      </c>
      <c r="H98" s="25">
        <f>'[1]9.ведомства'!I1042</f>
        <v>21300</v>
      </c>
      <c r="I98" s="25">
        <f>'[1]9.ведомства'!J1042</f>
        <v>0</v>
      </c>
      <c r="J98" s="25">
        <f>'[1]9.ведомства'!K1042</f>
        <v>36300</v>
      </c>
      <c r="K98" s="25">
        <f>'[1]9.ведомства'!L1042</f>
        <v>0</v>
      </c>
    </row>
    <row r="99" spans="1:11" ht="38.25" hidden="1" x14ac:dyDescent="0.25">
      <c r="A99" s="27" t="s">
        <v>72</v>
      </c>
      <c r="B99" s="23" t="s">
        <v>16</v>
      </c>
      <c r="C99" s="23" t="s">
        <v>90</v>
      </c>
      <c r="D99" s="23" t="s">
        <v>73</v>
      </c>
      <c r="E99" s="24"/>
      <c r="F99" s="25">
        <f>F100</f>
        <v>0</v>
      </c>
      <c r="G99" s="25">
        <f>G100</f>
        <v>0</v>
      </c>
      <c r="H99" s="25">
        <f t="shared" ref="H99:K99" si="47">H100</f>
        <v>0</v>
      </c>
      <c r="I99" s="25">
        <f t="shared" si="47"/>
        <v>0</v>
      </c>
      <c r="J99" s="25">
        <f t="shared" si="47"/>
        <v>0</v>
      </c>
      <c r="K99" s="25">
        <f t="shared" si="47"/>
        <v>0</v>
      </c>
    </row>
    <row r="100" spans="1:11" ht="51" hidden="1" x14ac:dyDescent="0.25">
      <c r="A100" s="28" t="s">
        <v>92</v>
      </c>
      <c r="B100" s="23" t="s">
        <v>16</v>
      </c>
      <c r="C100" s="23" t="s">
        <v>90</v>
      </c>
      <c r="D100" s="23" t="s">
        <v>94</v>
      </c>
      <c r="E100" s="24"/>
      <c r="F100" s="25">
        <f>SUM(F101:F102)</f>
        <v>0</v>
      </c>
      <c r="G100" s="25">
        <f>SUM(G101:G102)</f>
        <v>0</v>
      </c>
      <c r="H100" s="25">
        <f t="shared" ref="H100:K100" si="48">SUM(H101:H102)</f>
        <v>0</v>
      </c>
      <c r="I100" s="25">
        <f t="shared" si="48"/>
        <v>0</v>
      </c>
      <c r="J100" s="25">
        <f t="shared" si="48"/>
        <v>0</v>
      </c>
      <c r="K100" s="25">
        <f t="shared" si="48"/>
        <v>0</v>
      </c>
    </row>
    <row r="101" spans="1:11" ht="76.5" hidden="1" x14ac:dyDescent="0.25">
      <c r="A101" s="27" t="s">
        <v>25</v>
      </c>
      <c r="B101" s="23" t="s">
        <v>16</v>
      </c>
      <c r="C101" s="23" t="s">
        <v>90</v>
      </c>
      <c r="D101" s="23" t="s">
        <v>94</v>
      </c>
      <c r="E101" s="24">
        <v>100</v>
      </c>
      <c r="F101" s="25">
        <f>'[1]9.ведомства'!G1045</f>
        <v>0</v>
      </c>
      <c r="G101" s="25">
        <f>'[1]9.ведомства'!H1045</f>
        <v>0</v>
      </c>
      <c r="H101" s="25">
        <f>'[1]9.ведомства'!I1045</f>
        <v>0</v>
      </c>
      <c r="I101" s="25">
        <f>'[1]9.ведомства'!J1045</f>
        <v>0</v>
      </c>
      <c r="J101" s="25">
        <f>'[1]9.ведомства'!K1045</f>
        <v>0</v>
      </c>
      <c r="K101" s="25">
        <f>'[1]9.ведомства'!L1045</f>
        <v>0</v>
      </c>
    </row>
    <row r="102" spans="1:11" ht="25.5" hidden="1" x14ac:dyDescent="0.25">
      <c r="A102" s="27" t="s">
        <v>28</v>
      </c>
      <c r="B102" s="23" t="s">
        <v>16</v>
      </c>
      <c r="C102" s="23" t="s">
        <v>90</v>
      </c>
      <c r="D102" s="23" t="s">
        <v>94</v>
      </c>
      <c r="E102" s="24">
        <v>200</v>
      </c>
      <c r="F102" s="25">
        <f>'[1]9.ведомства'!G1046</f>
        <v>0</v>
      </c>
      <c r="G102" s="25">
        <f>'[1]9.ведомства'!H1046</f>
        <v>0</v>
      </c>
      <c r="H102" s="25">
        <f>'[1]9.ведомства'!I1046</f>
        <v>0</v>
      </c>
      <c r="I102" s="25">
        <f>'[1]9.ведомства'!J1046</f>
        <v>0</v>
      </c>
      <c r="J102" s="25">
        <f>'[1]9.ведомства'!K1046</f>
        <v>0</v>
      </c>
      <c r="K102" s="25">
        <f>'[1]9.ведомства'!L1046</f>
        <v>0</v>
      </c>
    </row>
    <row r="103" spans="1:11" ht="63.75" hidden="1" x14ac:dyDescent="0.25">
      <c r="A103" s="27" t="s">
        <v>42</v>
      </c>
      <c r="B103" s="23" t="s">
        <v>16</v>
      </c>
      <c r="C103" s="23" t="s">
        <v>90</v>
      </c>
      <c r="D103" s="23" t="s">
        <v>43</v>
      </c>
      <c r="E103" s="24"/>
      <c r="F103" s="25">
        <f>F104</f>
        <v>0</v>
      </c>
      <c r="G103" s="25">
        <f>G104</f>
        <v>0</v>
      </c>
      <c r="H103" s="25">
        <f t="shared" ref="H103:K104" si="49">H104</f>
        <v>0</v>
      </c>
      <c r="I103" s="25">
        <f t="shared" si="49"/>
        <v>0</v>
      </c>
      <c r="J103" s="25">
        <f t="shared" si="49"/>
        <v>0</v>
      </c>
      <c r="K103" s="25">
        <f t="shared" si="49"/>
        <v>0</v>
      </c>
    </row>
    <row r="104" spans="1:11" ht="63.75" hidden="1" x14ac:dyDescent="0.25">
      <c r="A104" s="27" t="s">
        <v>30</v>
      </c>
      <c r="B104" s="23" t="s">
        <v>16</v>
      </c>
      <c r="C104" s="23" t="s">
        <v>90</v>
      </c>
      <c r="D104" s="23" t="s">
        <v>44</v>
      </c>
      <c r="E104" s="24"/>
      <c r="F104" s="25">
        <f>F105</f>
        <v>0</v>
      </c>
      <c r="G104" s="25">
        <f>G105</f>
        <v>0</v>
      </c>
      <c r="H104" s="25">
        <f t="shared" si="49"/>
        <v>0</v>
      </c>
      <c r="I104" s="25">
        <f t="shared" si="49"/>
        <v>0</v>
      </c>
      <c r="J104" s="25">
        <f t="shared" si="49"/>
        <v>0</v>
      </c>
      <c r="K104" s="25">
        <f t="shared" si="49"/>
        <v>0</v>
      </c>
    </row>
    <row r="105" spans="1:11" ht="76.5" hidden="1" x14ac:dyDescent="0.25">
      <c r="A105" s="27" t="s">
        <v>25</v>
      </c>
      <c r="B105" s="23" t="s">
        <v>16</v>
      </c>
      <c r="C105" s="23" t="s">
        <v>90</v>
      </c>
      <c r="D105" s="23" t="s">
        <v>44</v>
      </c>
      <c r="E105" s="24">
        <v>100</v>
      </c>
      <c r="F105" s="25">
        <f>'[1]9.ведомства'!G1049</f>
        <v>0</v>
      </c>
      <c r="G105" s="25">
        <f>'[1]9.ведомства'!H1049</f>
        <v>0</v>
      </c>
      <c r="H105" s="25">
        <f>'[1]9.ведомства'!I1049</f>
        <v>0</v>
      </c>
      <c r="I105" s="25">
        <f>'[1]9.ведомства'!J1049</f>
        <v>0</v>
      </c>
      <c r="J105" s="25">
        <f>'[1]9.ведомства'!K1049</f>
        <v>0</v>
      </c>
      <c r="K105" s="25">
        <f>'[1]9.ведомства'!L1049</f>
        <v>0</v>
      </c>
    </row>
    <row r="106" spans="1:11" x14ac:dyDescent="0.25">
      <c r="A106" s="26" t="s">
        <v>19</v>
      </c>
      <c r="B106" s="23" t="s">
        <v>16</v>
      </c>
      <c r="C106" s="23" t="s">
        <v>90</v>
      </c>
      <c r="D106" s="23" t="s">
        <v>20</v>
      </c>
      <c r="E106" s="23"/>
      <c r="F106" s="25">
        <f>F107</f>
        <v>2662172.2999999998</v>
      </c>
      <c r="G106" s="25">
        <f t="shared" ref="G106:K108" si="50">G107</f>
        <v>0</v>
      </c>
      <c r="H106" s="25">
        <f t="shared" si="50"/>
        <v>103290.92</v>
      </c>
      <c r="I106" s="25">
        <f t="shared" si="50"/>
        <v>0</v>
      </c>
      <c r="J106" s="25">
        <f t="shared" si="50"/>
        <v>2765463.22</v>
      </c>
      <c r="K106" s="25">
        <f t="shared" si="50"/>
        <v>0</v>
      </c>
    </row>
    <row r="107" spans="1:11" ht="25.5" x14ac:dyDescent="0.25">
      <c r="A107" s="28" t="s">
        <v>95</v>
      </c>
      <c r="B107" s="23" t="s">
        <v>16</v>
      </c>
      <c r="C107" s="23" t="s">
        <v>90</v>
      </c>
      <c r="D107" s="23" t="s">
        <v>96</v>
      </c>
      <c r="E107" s="23"/>
      <c r="F107" s="25">
        <f>F108+F110+F112+F116</f>
        <v>2662172.2999999998</v>
      </c>
      <c r="G107" s="25">
        <f t="shared" ref="G107:K107" si="51">G108+G110+G112+G116</f>
        <v>0</v>
      </c>
      <c r="H107" s="25">
        <f t="shared" si="51"/>
        <v>103290.92</v>
      </c>
      <c r="I107" s="25">
        <f t="shared" si="51"/>
        <v>0</v>
      </c>
      <c r="J107" s="25">
        <f t="shared" si="51"/>
        <v>2765463.22</v>
      </c>
      <c r="K107" s="25">
        <f t="shared" si="51"/>
        <v>0</v>
      </c>
    </row>
    <row r="108" spans="1:11" ht="51" x14ac:dyDescent="0.25">
      <c r="A108" s="28" t="s">
        <v>97</v>
      </c>
      <c r="B108" s="23" t="s">
        <v>16</v>
      </c>
      <c r="C108" s="23" t="s">
        <v>90</v>
      </c>
      <c r="D108" s="23" t="s">
        <v>98</v>
      </c>
      <c r="E108" s="23"/>
      <c r="F108" s="25">
        <f>F109</f>
        <v>1428729</v>
      </c>
      <c r="G108" s="25">
        <f t="shared" si="50"/>
        <v>0</v>
      </c>
      <c r="H108" s="25">
        <f t="shared" si="50"/>
        <v>57148.59</v>
      </c>
      <c r="I108" s="25">
        <f t="shared" si="50"/>
        <v>0</v>
      </c>
      <c r="J108" s="25">
        <f t="shared" si="50"/>
        <v>1485877.59</v>
      </c>
      <c r="K108" s="25">
        <f t="shared" si="50"/>
        <v>0</v>
      </c>
    </row>
    <row r="109" spans="1:11" ht="76.5" x14ac:dyDescent="0.25">
      <c r="A109" s="27" t="s">
        <v>25</v>
      </c>
      <c r="B109" s="23" t="s">
        <v>16</v>
      </c>
      <c r="C109" s="23" t="s">
        <v>90</v>
      </c>
      <c r="D109" s="23" t="s">
        <v>98</v>
      </c>
      <c r="E109" s="23" t="s">
        <v>49</v>
      </c>
      <c r="F109" s="25">
        <f>'[1]9.ведомства'!G1053</f>
        <v>1428729</v>
      </c>
      <c r="G109" s="25">
        <f>'[1]9.ведомства'!H1053</f>
        <v>0</v>
      </c>
      <c r="H109" s="25">
        <f>'[1]9.ведомства'!I1053</f>
        <v>57148.59</v>
      </c>
      <c r="I109" s="25">
        <f>'[1]9.ведомства'!J1053</f>
        <v>0</v>
      </c>
      <c r="J109" s="25">
        <f>'[1]9.ведомства'!K1053</f>
        <v>1485877.59</v>
      </c>
      <c r="K109" s="25">
        <f>'[1]9.ведомства'!L1053</f>
        <v>0</v>
      </c>
    </row>
    <row r="110" spans="1:11" ht="38.25" x14ac:dyDescent="0.25">
      <c r="A110" s="27" t="s">
        <v>56</v>
      </c>
      <c r="B110" s="23" t="s">
        <v>16</v>
      </c>
      <c r="C110" s="23" t="s">
        <v>90</v>
      </c>
      <c r="D110" s="23" t="s">
        <v>99</v>
      </c>
      <c r="E110" s="24"/>
      <c r="F110" s="25">
        <f>F111</f>
        <v>1153543.3</v>
      </c>
      <c r="G110" s="25">
        <f t="shared" ref="G110:K110" si="52">G111</f>
        <v>0</v>
      </c>
      <c r="H110" s="25">
        <f t="shared" si="52"/>
        <v>46142.33</v>
      </c>
      <c r="I110" s="25">
        <f t="shared" si="52"/>
        <v>0</v>
      </c>
      <c r="J110" s="25">
        <f t="shared" si="52"/>
        <v>1199685.6300000001</v>
      </c>
      <c r="K110" s="25">
        <f t="shared" si="52"/>
        <v>0</v>
      </c>
    </row>
    <row r="111" spans="1:11" ht="76.5" x14ac:dyDescent="0.25">
      <c r="A111" s="27" t="s">
        <v>25</v>
      </c>
      <c r="B111" s="23" t="s">
        <v>16</v>
      </c>
      <c r="C111" s="23" t="s">
        <v>90</v>
      </c>
      <c r="D111" s="23" t="s">
        <v>99</v>
      </c>
      <c r="E111" s="24">
        <v>100</v>
      </c>
      <c r="F111" s="25">
        <f>'[1]9.ведомства'!G1055</f>
        <v>1153543.3</v>
      </c>
      <c r="G111" s="25">
        <f>'[1]9.ведомства'!H1055</f>
        <v>0</v>
      </c>
      <c r="H111" s="25">
        <f>'[1]9.ведомства'!I1055</f>
        <v>46142.33</v>
      </c>
      <c r="I111" s="25">
        <f>'[1]9.ведомства'!J1055</f>
        <v>0</v>
      </c>
      <c r="J111" s="25">
        <f>'[1]9.ведомства'!K1055</f>
        <v>1199685.6300000001</v>
      </c>
      <c r="K111" s="25">
        <f>'[1]9.ведомства'!L1055</f>
        <v>0</v>
      </c>
    </row>
    <row r="112" spans="1:11" ht="25.5" x14ac:dyDescent="0.25">
      <c r="A112" s="28" t="s">
        <v>58</v>
      </c>
      <c r="B112" s="23" t="s">
        <v>16</v>
      </c>
      <c r="C112" s="23" t="s">
        <v>90</v>
      </c>
      <c r="D112" s="23" t="s">
        <v>100</v>
      </c>
      <c r="E112" s="24"/>
      <c r="F112" s="25">
        <f>SUM(F113:F115)</f>
        <v>29900</v>
      </c>
      <c r="G112" s="25">
        <f t="shared" ref="G112:K112" si="53">SUM(G113:G115)</f>
        <v>0</v>
      </c>
      <c r="H112" s="25">
        <f t="shared" si="53"/>
        <v>0</v>
      </c>
      <c r="I112" s="25">
        <f t="shared" si="53"/>
        <v>0</v>
      </c>
      <c r="J112" s="25">
        <f t="shared" si="53"/>
        <v>29900</v>
      </c>
      <c r="K112" s="25">
        <f t="shared" si="53"/>
        <v>0</v>
      </c>
    </row>
    <row r="113" spans="1:11" ht="76.5" hidden="1" x14ac:dyDescent="0.25">
      <c r="A113" s="27" t="s">
        <v>25</v>
      </c>
      <c r="B113" s="23" t="s">
        <v>16</v>
      </c>
      <c r="C113" s="23" t="s">
        <v>90</v>
      </c>
      <c r="D113" s="23" t="s">
        <v>100</v>
      </c>
      <c r="E113" s="24">
        <v>100</v>
      </c>
      <c r="F113" s="25">
        <f>'[1]9.ведомства'!G1057</f>
        <v>0</v>
      </c>
      <c r="G113" s="25">
        <f>'[1]9.ведомства'!H1057</f>
        <v>0</v>
      </c>
      <c r="H113" s="25">
        <f>'[1]9.ведомства'!I1057</f>
        <v>0</v>
      </c>
      <c r="I113" s="25">
        <f>'[1]9.ведомства'!J1057</f>
        <v>0</v>
      </c>
      <c r="J113" s="25">
        <f>'[1]9.ведомства'!K1057</f>
        <v>0</v>
      </c>
      <c r="K113" s="25">
        <f>'[1]9.ведомства'!L1057</f>
        <v>0</v>
      </c>
    </row>
    <row r="114" spans="1:11" ht="25.5" x14ac:dyDescent="0.25">
      <c r="A114" s="27" t="s">
        <v>28</v>
      </c>
      <c r="B114" s="23" t="s">
        <v>16</v>
      </c>
      <c r="C114" s="23" t="s">
        <v>90</v>
      </c>
      <c r="D114" s="23" t="s">
        <v>100</v>
      </c>
      <c r="E114" s="23" t="s">
        <v>29</v>
      </c>
      <c r="F114" s="25">
        <f>'[1]9.ведомства'!G1058</f>
        <v>15000</v>
      </c>
      <c r="G114" s="25">
        <f>'[1]9.ведомства'!H1058</f>
        <v>0</v>
      </c>
      <c r="H114" s="25">
        <f>'[1]9.ведомства'!I1058</f>
        <v>0</v>
      </c>
      <c r="I114" s="25">
        <f>'[1]9.ведомства'!J1058</f>
        <v>0</v>
      </c>
      <c r="J114" s="25">
        <f>'[1]9.ведомства'!K1058</f>
        <v>15000</v>
      </c>
      <c r="K114" s="25">
        <f>'[1]9.ведомства'!L1058</f>
        <v>0</v>
      </c>
    </row>
    <row r="115" spans="1:11" x14ac:dyDescent="0.25">
      <c r="A115" s="27" t="s">
        <v>60</v>
      </c>
      <c r="B115" s="23" t="s">
        <v>16</v>
      </c>
      <c r="C115" s="23" t="s">
        <v>90</v>
      </c>
      <c r="D115" s="23" t="s">
        <v>100</v>
      </c>
      <c r="E115" s="23" t="s">
        <v>61</v>
      </c>
      <c r="F115" s="25">
        <f>'[1]9.ведомства'!G1059</f>
        <v>14900</v>
      </c>
      <c r="G115" s="25">
        <f>'[1]9.ведомства'!H1059</f>
        <v>0</v>
      </c>
      <c r="H115" s="25">
        <f>'[1]9.ведомства'!I1059</f>
        <v>0</v>
      </c>
      <c r="I115" s="25">
        <f>'[1]9.ведомства'!J1059</f>
        <v>0</v>
      </c>
      <c r="J115" s="25">
        <f>'[1]9.ведомства'!K1059</f>
        <v>14900</v>
      </c>
      <c r="K115" s="25">
        <f>'[1]9.ведомства'!L1059</f>
        <v>0</v>
      </c>
    </row>
    <row r="116" spans="1:11" ht="63.75" x14ac:dyDescent="0.25">
      <c r="A116" s="27" t="s">
        <v>30</v>
      </c>
      <c r="B116" s="23" t="s">
        <v>16</v>
      </c>
      <c r="C116" s="23" t="s">
        <v>90</v>
      </c>
      <c r="D116" s="23" t="s">
        <v>101</v>
      </c>
      <c r="E116" s="24"/>
      <c r="F116" s="25">
        <f>F117</f>
        <v>50000</v>
      </c>
      <c r="G116" s="25">
        <f t="shared" ref="G116:K116" si="54">G117</f>
        <v>0</v>
      </c>
      <c r="H116" s="25">
        <f t="shared" si="54"/>
        <v>0</v>
      </c>
      <c r="I116" s="25">
        <f t="shared" si="54"/>
        <v>0</v>
      </c>
      <c r="J116" s="25">
        <f t="shared" si="54"/>
        <v>50000</v>
      </c>
      <c r="K116" s="25">
        <f t="shared" si="54"/>
        <v>0</v>
      </c>
    </row>
    <row r="117" spans="1:11" ht="76.5" x14ac:dyDescent="0.25">
      <c r="A117" s="27" t="s">
        <v>25</v>
      </c>
      <c r="B117" s="23" t="s">
        <v>16</v>
      </c>
      <c r="C117" s="23" t="s">
        <v>90</v>
      </c>
      <c r="D117" s="23" t="s">
        <v>101</v>
      </c>
      <c r="E117" s="24">
        <v>100</v>
      </c>
      <c r="F117" s="25">
        <f>'[1]9.ведомства'!G1061</f>
        <v>50000</v>
      </c>
      <c r="G117" s="25">
        <f>'[1]9.ведомства'!H1061</f>
        <v>0</v>
      </c>
      <c r="H117" s="25">
        <f>'[1]9.ведомства'!I1061</f>
        <v>0</v>
      </c>
      <c r="I117" s="25">
        <f>'[1]9.ведомства'!J1061</f>
        <v>0</v>
      </c>
      <c r="J117" s="25">
        <f>'[1]9.ведомства'!K1061</f>
        <v>50000</v>
      </c>
      <c r="K117" s="25">
        <f>'[1]9.ведомства'!L1061</f>
        <v>0</v>
      </c>
    </row>
    <row r="118" spans="1:11" ht="25.5" x14ac:dyDescent="0.25">
      <c r="A118" s="27" t="s">
        <v>102</v>
      </c>
      <c r="B118" s="23" t="s">
        <v>16</v>
      </c>
      <c r="C118" s="23" t="s">
        <v>103</v>
      </c>
      <c r="D118" s="23"/>
      <c r="E118" s="24"/>
      <c r="F118" s="25">
        <f>F119</f>
        <v>1312500</v>
      </c>
      <c r="G118" s="25">
        <f t="shared" ref="G118:K121" si="55">G119</f>
        <v>0</v>
      </c>
      <c r="H118" s="25">
        <f t="shared" si="55"/>
        <v>0</v>
      </c>
      <c r="I118" s="25">
        <f t="shared" si="55"/>
        <v>0</v>
      </c>
      <c r="J118" s="25">
        <f t="shared" si="55"/>
        <v>1312500</v>
      </c>
      <c r="K118" s="25">
        <f t="shared" si="55"/>
        <v>0</v>
      </c>
    </row>
    <row r="119" spans="1:11" x14ac:dyDescent="0.25">
      <c r="A119" s="26" t="s">
        <v>19</v>
      </c>
      <c r="B119" s="23" t="s">
        <v>16</v>
      </c>
      <c r="C119" s="23" t="s">
        <v>103</v>
      </c>
      <c r="D119" s="23" t="s">
        <v>20</v>
      </c>
      <c r="E119" s="24"/>
      <c r="F119" s="25">
        <f>F120</f>
        <v>1312500</v>
      </c>
      <c r="G119" s="25">
        <f t="shared" si="55"/>
        <v>0</v>
      </c>
      <c r="H119" s="25">
        <f t="shared" si="55"/>
        <v>0</v>
      </c>
      <c r="I119" s="25">
        <f t="shared" si="55"/>
        <v>0</v>
      </c>
      <c r="J119" s="25">
        <f t="shared" si="55"/>
        <v>1312500</v>
      </c>
      <c r="K119" s="25">
        <f t="shared" si="55"/>
        <v>0</v>
      </c>
    </row>
    <row r="120" spans="1:11" ht="38.25" x14ac:dyDescent="0.25">
      <c r="A120" s="26" t="s">
        <v>21</v>
      </c>
      <c r="B120" s="23" t="s">
        <v>16</v>
      </c>
      <c r="C120" s="23" t="s">
        <v>103</v>
      </c>
      <c r="D120" s="23" t="s">
        <v>22</v>
      </c>
      <c r="E120" s="24"/>
      <c r="F120" s="25">
        <f>F121</f>
        <v>1312500</v>
      </c>
      <c r="G120" s="25">
        <f t="shared" si="55"/>
        <v>0</v>
      </c>
      <c r="H120" s="25">
        <f t="shared" si="55"/>
        <v>0</v>
      </c>
      <c r="I120" s="25">
        <f t="shared" si="55"/>
        <v>0</v>
      </c>
      <c r="J120" s="25">
        <f t="shared" si="55"/>
        <v>1312500</v>
      </c>
      <c r="K120" s="25">
        <f t="shared" si="55"/>
        <v>0</v>
      </c>
    </row>
    <row r="121" spans="1:11" ht="25.5" x14ac:dyDescent="0.25">
      <c r="A121" s="27" t="s">
        <v>104</v>
      </c>
      <c r="B121" s="23" t="s">
        <v>16</v>
      </c>
      <c r="C121" s="23" t="s">
        <v>103</v>
      </c>
      <c r="D121" s="23" t="s">
        <v>105</v>
      </c>
      <c r="E121" s="24"/>
      <c r="F121" s="25">
        <f>F122</f>
        <v>1312500</v>
      </c>
      <c r="G121" s="25">
        <f t="shared" si="55"/>
        <v>0</v>
      </c>
      <c r="H121" s="25">
        <f t="shared" si="55"/>
        <v>0</v>
      </c>
      <c r="I121" s="25">
        <f t="shared" si="55"/>
        <v>0</v>
      </c>
      <c r="J121" s="25">
        <f t="shared" si="55"/>
        <v>1312500</v>
      </c>
      <c r="K121" s="25">
        <f t="shared" si="55"/>
        <v>0</v>
      </c>
    </row>
    <row r="122" spans="1:11" ht="25.5" x14ac:dyDescent="0.25">
      <c r="A122" s="27" t="s">
        <v>28</v>
      </c>
      <c r="B122" s="23" t="s">
        <v>16</v>
      </c>
      <c r="C122" s="23" t="s">
        <v>103</v>
      </c>
      <c r="D122" s="23" t="s">
        <v>105</v>
      </c>
      <c r="E122" s="24">
        <v>200</v>
      </c>
      <c r="F122" s="25">
        <f>'[1]9.ведомства'!G53</f>
        <v>1312500</v>
      </c>
      <c r="G122" s="25">
        <f>'[1]9.ведомства'!H53</f>
        <v>0</v>
      </c>
      <c r="H122" s="25">
        <f>'[1]9.ведомства'!I53</f>
        <v>0</v>
      </c>
      <c r="I122" s="25">
        <f>'[1]9.ведомства'!J53</f>
        <v>0</v>
      </c>
      <c r="J122" s="25">
        <f>'[1]9.ведомства'!K53</f>
        <v>1312500</v>
      </c>
      <c r="K122" s="25">
        <f>'[1]9.ведомства'!L53</f>
        <v>0</v>
      </c>
    </row>
    <row r="123" spans="1:11" x14ac:dyDescent="0.25">
      <c r="A123" s="27" t="s">
        <v>106</v>
      </c>
      <c r="B123" s="23" t="s">
        <v>16</v>
      </c>
      <c r="C123" s="23" t="s">
        <v>107</v>
      </c>
      <c r="D123" s="23"/>
      <c r="E123" s="24"/>
      <c r="F123" s="25">
        <f>F124</f>
        <v>3000000</v>
      </c>
      <c r="G123" s="25">
        <f t="shared" ref="G123:K126" si="56">G124</f>
        <v>0</v>
      </c>
      <c r="H123" s="25">
        <f t="shared" si="56"/>
        <v>0</v>
      </c>
      <c r="I123" s="25">
        <f t="shared" si="56"/>
        <v>0</v>
      </c>
      <c r="J123" s="25">
        <f t="shared" si="56"/>
        <v>3000000</v>
      </c>
      <c r="K123" s="25">
        <f t="shared" si="56"/>
        <v>0</v>
      </c>
    </row>
    <row r="124" spans="1:11" x14ac:dyDescent="0.25">
      <c r="A124" s="26" t="s">
        <v>19</v>
      </c>
      <c r="B124" s="23" t="s">
        <v>16</v>
      </c>
      <c r="C124" s="23" t="s">
        <v>107</v>
      </c>
      <c r="D124" s="23" t="s">
        <v>20</v>
      </c>
      <c r="E124" s="24"/>
      <c r="F124" s="25">
        <f>F125</f>
        <v>3000000</v>
      </c>
      <c r="G124" s="25">
        <f t="shared" si="56"/>
        <v>0</v>
      </c>
      <c r="H124" s="25">
        <f t="shared" si="56"/>
        <v>0</v>
      </c>
      <c r="I124" s="25">
        <f t="shared" si="56"/>
        <v>0</v>
      </c>
      <c r="J124" s="25">
        <f t="shared" si="56"/>
        <v>3000000</v>
      </c>
      <c r="K124" s="25">
        <f t="shared" si="56"/>
        <v>0</v>
      </c>
    </row>
    <row r="125" spans="1:11" ht="38.25" x14ac:dyDescent="0.25">
      <c r="A125" s="26" t="s">
        <v>21</v>
      </c>
      <c r="B125" s="23" t="s">
        <v>16</v>
      </c>
      <c r="C125" s="23" t="s">
        <v>107</v>
      </c>
      <c r="D125" s="23" t="s">
        <v>22</v>
      </c>
      <c r="E125" s="24"/>
      <c r="F125" s="25">
        <f>F126</f>
        <v>3000000</v>
      </c>
      <c r="G125" s="25">
        <f t="shared" si="56"/>
        <v>0</v>
      </c>
      <c r="H125" s="25">
        <f t="shared" si="56"/>
        <v>0</v>
      </c>
      <c r="I125" s="25">
        <f t="shared" si="56"/>
        <v>0</v>
      </c>
      <c r="J125" s="25">
        <f t="shared" si="56"/>
        <v>3000000</v>
      </c>
      <c r="K125" s="25">
        <f t="shared" si="56"/>
        <v>0</v>
      </c>
    </row>
    <row r="126" spans="1:11" ht="25.5" x14ac:dyDescent="0.25">
      <c r="A126" s="28" t="s">
        <v>108</v>
      </c>
      <c r="B126" s="23" t="s">
        <v>16</v>
      </c>
      <c r="C126" s="23" t="s">
        <v>107</v>
      </c>
      <c r="D126" s="23" t="s">
        <v>109</v>
      </c>
      <c r="E126" s="24"/>
      <c r="F126" s="25">
        <f>F127</f>
        <v>3000000</v>
      </c>
      <c r="G126" s="25">
        <f t="shared" si="56"/>
        <v>0</v>
      </c>
      <c r="H126" s="25">
        <f t="shared" si="56"/>
        <v>0</v>
      </c>
      <c r="I126" s="25">
        <f t="shared" si="56"/>
        <v>0</v>
      </c>
      <c r="J126" s="25">
        <f t="shared" si="56"/>
        <v>3000000</v>
      </c>
      <c r="K126" s="25">
        <f t="shared" si="56"/>
        <v>0</v>
      </c>
    </row>
    <row r="127" spans="1:11" x14ac:dyDescent="0.25">
      <c r="A127" s="27" t="s">
        <v>60</v>
      </c>
      <c r="B127" s="23" t="s">
        <v>16</v>
      </c>
      <c r="C127" s="23" t="s">
        <v>107</v>
      </c>
      <c r="D127" s="23" t="s">
        <v>109</v>
      </c>
      <c r="E127" s="24">
        <v>800</v>
      </c>
      <c r="F127" s="25">
        <f>'[1]9.ведомства'!G334</f>
        <v>3000000</v>
      </c>
      <c r="G127" s="25">
        <f>'[1]9.ведомства'!H334</f>
        <v>0</v>
      </c>
      <c r="H127" s="25">
        <f>'[1]9.ведомства'!I334</f>
        <v>0</v>
      </c>
      <c r="I127" s="25">
        <f>'[1]9.ведомства'!J334</f>
        <v>0</v>
      </c>
      <c r="J127" s="25">
        <f>'[1]9.ведомства'!K334</f>
        <v>3000000</v>
      </c>
      <c r="K127" s="25">
        <f>'[1]9.ведомства'!L334</f>
        <v>0</v>
      </c>
    </row>
    <row r="128" spans="1:11" x14ac:dyDescent="0.25">
      <c r="A128" s="27" t="s">
        <v>110</v>
      </c>
      <c r="B128" s="23" t="s">
        <v>16</v>
      </c>
      <c r="C128" s="23" t="s">
        <v>111</v>
      </c>
      <c r="D128" s="23"/>
      <c r="E128" s="24"/>
      <c r="F128" s="25">
        <f t="shared" ref="F128:K128" si="57">F129+F137+F177</f>
        <v>64081121.599999994</v>
      </c>
      <c r="G128" s="25">
        <f t="shared" si="57"/>
        <v>1068077</v>
      </c>
      <c r="H128" s="25">
        <f t="shared" si="57"/>
        <v>8318051.2999999998</v>
      </c>
      <c r="I128" s="25">
        <f t="shared" si="57"/>
        <v>0</v>
      </c>
      <c r="J128" s="25">
        <f t="shared" si="57"/>
        <v>72399172.900000006</v>
      </c>
      <c r="K128" s="25">
        <f t="shared" si="57"/>
        <v>1068077</v>
      </c>
    </row>
    <row r="129" spans="1:11" ht="30" customHeight="1" x14ac:dyDescent="0.25">
      <c r="A129" s="27" t="s">
        <v>112</v>
      </c>
      <c r="B129" s="23" t="s">
        <v>16</v>
      </c>
      <c r="C129" s="23" t="s">
        <v>111</v>
      </c>
      <c r="D129" s="23" t="s">
        <v>113</v>
      </c>
      <c r="E129" s="24"/>
      <c r="F129" s="25">
        <f>F130</f>
        <v>400000</v>
      </c>
      <c r="G129" s="25">
        <f t="shared" ref="G129:K131" si="58">G130</f>
        <v>0</v>
      </c>
      <c r="H129" s="25">
        <f t="shared" si="58"/>
        <v>0</v>
      </c>
      <c r="I129" s="25">
        <f t="shared" si="58"/>
        <v>0</v>
      </c>
      <c r="J129" s="25">
        <f t="shared" si="58"/>
        <v>400000</v>
      </c>
      <c r="K129" s="25">
        <f t="shared" si="58"/>
        <v>0</v>
      </c>
    </row>
    <row r="130" spans="1:11" ht="38.25" x14ac:dyDescent="0.25">
      <c r="A130" s="27" t="s">
        <v>114</v>
      </c>
      <c r="B130" s="23" t="s">
        <v>16</v>
      </c>
      <c r="C130" s="23" t="s">
        <v>111</v>
      </c>
      <c r="D130" s="23" t="s">
        <v>115</v>
      </c>
      <c r="E130" s="24"/>
      <c r="F130" s="25">
        <f>F131</f>
        <v>400000</v>
      </c>
      <c r="G130" s="25">
        <f t="shared" si="58"/>
        <v>0</v>
      </c>
      <c r="H130" s="25">
        <f t="shared" si="58"/>
        <v>0</v>
      </c>
      <c r="I130" s="25">
        <f t="shared" si="58"/>
        <v>0</v>
      </c>
      <c r="J130" s="25">
        <f t="shared" si="58"/>
        <v>400000</v>
      </c>
      <c r="K130" s="25">
        <f t="shared" si="58"/>
        <v>0</v>
      </c>
    </row>
    <row r="131" spans="1:11" ht="51" x14ac:dyDescent="0.25">
      <c r="A131" s="27" t="s">
        <v>116</v>
      </c>
      <c r="B131" s="23" t="s">
        <v>16</v>
      </c>
      <c r="C131" s="23" t="s">
        <v>111</v>
      </c>
      <c r="D131" s="23" t="s">
        <v>117</v>
      </c>
      <c r="E131" s="24"/>
      <c r="F131" s="25">
        <f>F132</f>
        <v>400000</v>
      </c>
      <c r="G131" s="25">
        <f t="shared" si="58"/>
        <v>0</v>
      </c>
      <c r="H131" s="25">
        <f t="shared" si="58"/>
        <v>0</v>
      </c>
      <c r="I131" s="25">
        <f t="shared" si="58"/>
        <v>0</v>
      </c>
      <c r="J131" s="25">
        <f t="shared" si="58"/>
        <v>400000</v>
      </c>
      <c r="K131" s="25">
        <f t="shared" si="58"/>
        <v>0</v>
      </c>
    </row>
    <row r="132" spans="1:11" ht="76.5" x14ac:dyDescent="0.25">
      <c r="A132" s="27" t="s">
        <v>118</v>
      </c>
      <c r="B132" s="23" t="s">
        <v>16</v>
      </c>
      <c r="C132" s="23" t="s">
        <v>111</v>
      </c>
      <c r="D132" s="23" t="s">
        <v>119</v>
      </c>
      <c r="E132" s="24"/>
      <c r="F132" s="25">
        <f>SUM(F133:F136)</f>
        <v>400000</v>
      </c>
      <c r="G132" s="25">
        <f t="shared" ref="G132:K132" si="59">SUM(G133:G136)</f>
        <v>0</v>
      </c>
      <c r="H132" s="25">
        <f t="shared" si="59"/>
        <v>0</v>
      </c>
      <c r="I132" s="25">
        <f t="shared" si="59"/>
        <v>0</v>
      </c>
      <c r="J132" s="25">
        <f t="shared" si="59"/>
        <v>400000</v>
      </c>
      <c r="K132" s="25">
        <f t="shared" si="59"/>
        <v>0</v>
      </c>
    </row>
    <row r="133" spans="1:11" ht="76.5" hidden="1" x14ac:dyDescent="0.25">
      <c r="A133" s="27" t="s">
        <v>25</v>
      </c>
      <c r="B133" s="23" t="s">
        <v>16</v>
      </c>
      <c r="C133" s="23" t="s">
        <v>111</v>
      </c>
      <c r="D133" s="23" t="s">
        <v>119</v>
      </c>
      <c r="E133" s="24">
        <v>100</v>
      </c>
      <c r="F133" s="25">
        <f>'[1]9.ведомства'!G611</f>
        <v>0</v>
      </c>
      <c r="G133" s="25">
        <f>'[1]9.ведомства'!H611</f>
        <v>0</v>
      </c>
      <c r="H133" s="25">
        <f>'[1]9.ведомства'!I611</f>
        <v>0</v>
      </c>
      <c r="I133" s="25">
        <f>'[1]9.ведомства'!J611</f>
        <v>0</v>
      </c>
      <c r="J133" s="25">
        <f>'[1]9.ведомства'!K611</f>
        <v>0</v>
      </c>
      <c r="K133" s="25">
        <f>'[1]9.ведомства'!L611</f>
        <v>0</v>
      </c>
    </row>
    <row r="134" spans="1:11" ht="25.5" x14ac:dyDescent="0.25">
      <c r="A134" s="27" t="s">
        <v>88</v>
      </c>
      <c r="B134" s="23" t="s">
        <v>16</v>
      </c>
      <c r="C134" s="23" t="s">
        <v>111</v>
      </c>
      <c r="D134" s="23" t="s">
        <v>119</v>
      </c>
      <c r="E134" s="24">
        <v>300</v>
      </c>
      <c r="F134" s="25">
        <f>'[1]9.ведомства'!G59+'[1]9.ведомства'!G612+'[1]9.ведомства'!G397</f>
        <v>0</v>
      </c>
      <c r="G134" s="25">
        <f>'[1]9.ведомства'!H59+'[1]9.ведомства'!H612+'[1]9.ведомства'!H397</f>
        <v>0</v>
      </c>
      <c r="H134" s="25">
        <f>'[1]9.ведомства'!I59+'[1]9.ведомства'!I612+'[1]9.ведомства'!I397</f>
        <v>20253.689999999999</v>
      </c>
      <c r="I134" s="25">
        <f>'[1]9.ведомства'!J59+'[1]9.ведомства'!J612+'[1]9.ведомства'!J397</f>
        <v>0</v>
      </c>
      <c r="J134" s="25">
        <f>'[1]9.ведомства'!K59+'[1]9.ведомства'!K612+'[1]9.ведомства'!K397</f>
        <v>20253.689999999999</v>
      </c>
      <c r="K134" s="25">
        <f>'[1]9.ведомства'!L59+'[1]9.ведомства'!L612+'[1]9.ведомства'!L397</f>
        <v>0</v>
      </c>
    </row>
    <row r="135" spans="1:11" ht="38.25" hidden="1" x14ac:dyDescent="0.25">
      <c r="A135" s="27" t="s">
        <v>120</v>
      </c>
      <c r="B135" s="23" t="s">
        <v>16</v>
      </c>
      <c r="C135" s="23" t="s">
        <v>111</v>
      </c>
      <c r="D135" s="23" t="s">
        <v>119</v>
      </c>
      <c r="E135" s="24">
        <v>600</v>
      </c>
      <c r="F135" s="25">
        <f>'[1]9.ведомства'!G60</f>
        <v>0</v>
      </c>
      <c r="G135" s="25">
        <f>'[1]9.ведомства'!H60</f>
        <v>0</v>
      </c>
      <c r="H135" s="25">
        <f>'[1]9.ведомства'!I60</f>
        <v>0</v>
      </c>
      <c r="I135" s="25">
        <f>'[1]9.ведомства'!J60</f>
        <v>0</v>
      </c>
      <c r="J135" s="25">
        <f>'[1]9.ведомства'!K60</f>
        <v>0</v>
      </c>
      <c r="K135" s="25">
        <f>'[1]9.ведомства'!L60</f>
        <v>0</v>
      </c>
    </row>
    <row r="136" spans="1:11" x14ac:dyDescent="0.25">
      <c r="A136" s="27" t="s">
        <v>60</v>
      </c>
      <c r="B136" s="23" t="s">
        <v>16</v>
      </c>
      <c r="C136" s="23" t="s">
        <v>111</v>
      </c>
      <c r="D136" s="23" t="s">
        <v>119</v>
      </c>
      <c r="E136" s="24">
        <v>800</v>
      </c>
      <c r="F136" s="25">
        <f>'[1]9.ведомства'!G340</f>
        <v>400000</v>
      </c>
      <c r="G136" s="25">
        <f>'[1]9.ведомства'!H340</f>
        <v>0</v>
      </c>
      <c r="H136" s="25">
        <f>'[1]9.ведомства'!I340</f>
        <v>-20253.689999999999</v>
      </c>
      <c r="I136" s="25">
        <f>'[1]9.ведомства'!J340</f>
        <v>0</v>
      </c>
      <c r="J136" s="25">
        <f>'[1]9.ведомства'!K340</f>
        <v>379746.31</v>
      </c>
      <c r="K136" s="25">
        <f>'[1]9.ведомства'!L340</f>
        <v>0</v>
      </c>
    </row>
    <row r="137" spans="1:11" ht="38.25" x14ac:dyDescent="0.25">
      <c r="A137" s="27" t="s">
        <v>34</v>
      </c>
      <c r="B137" s="23" t="s">
        <v>16</v>
      </c>
      <c r="C137" s="23" t="s">
        <v>111</v>
      </c>
      <c r="D137" s="23" t="s">
        <v>35</v>
      </c>
      <c r="E137" s="24"/>
      <c r="F137" s="25">
        <f>F138+F149+F162</f>
        <v>13471275.73</v>
      </c>
      <c r="G137" s="25">
        <f t="shared" ref="G137:K137" si="60">G138+G149+G162</f>
        <v>0</v>
      </c>
      <c r="H137" s="25">
        <f t="shared" si="60"/>
        <v>0</v>
      </c>
      <c r="I137" s="25">
        <f t="shared" si="60"/>
        <v>0</v>
      </c>
      <c r="J137" s="25">
        <f t="shared" si="60"/>
        <v>13471275.73</v>
      </c>
      <c r="K137" s="25">
        <f t="shared" si="60"/>
        <v>0</v>
      </c>
    </row>
    <row r="138" spans="1:11" ht="51" x14ac:dyDescent="0.25">
      <c r="A138" s="27" t="s">
        <v>121</v>
      </c>
      <c r="B138" s="23" t="s">
        <v>16</v>
      </c>
      <c r="C138" s="23" t="s">
        <v>111</v>
      </c>
      <c r="D138" s="23" t="s">
        <v>66</v>
      </c>
      <c r="E138" s="24"/>
      <c r="F138" s="25">
        <f>F139+F143+F146</f>
        <v>5487108.8899999997</v>
      </c>
      <c r="G138" s="25">
        <f t="shared" ref="G138:K138" si="61">G139+G143+G146</f>
        <v>0</v>
      </c>
      <c r="H138" s="25">
        <f t="shared" si="61"/>
        <v>0</v>
      </c>
      <c r="I138" s="25">
        <f t="shared" si="61"/>
        <v>0</v>
      </c>
      <c r="J138" s="25">
        <f t="shared" si="61"/>
        <v>5487108.8899999997</v>
      </c>
      <c r="K138" s="25">
        <f t="shared" si="61"/>
        <v>0</v>
      </c>
    </row>
    <row r="139" spans="1:11" ht="76.5" x14ac:dyDescent="0.25">
      <c r="A139" s="27" t="s">
        <v>122</v>
      </c>
      <c r="B139" s="23" t="s">
        <v>16</v>
      </c>
      <c r="C139" s="23" t="s">
        <v>111</v>
      </c>
      <c r="D139" s="23" t="s">
        <v>123</v>
      </c>
      <c r="E139" s="24"/>
      <c r="F139" s="25">
        <f>F140</f>
        <v>225000</v>
      </c>
      <c r="G139" s="25">
        <f t="shared" ref="G139:K139" si="62">G140</f>
        <v>0</v>
      </c>
      <c r="H139" s="25">
        <f t="shared" si="62"/>
        <v>0</v>
      </c>
      <c r="I139" s="25">
        <f t="shared" si="62"/>
        <v>0</v>
      </c>
      <c r="J139" s="25">
        <f t="shared" si="62"/>
        <v>225000</v>
      </c>
      <c r="K139" s="25">
        <f t="shared" si="62"/>
        <v>0</v>
      </c>
    </row>
    <row r="140" spans="1:11" ht="25.5" x14ac:dyDescent="0.25">
      <c r="A140" s="28" t="s">
        <v>124</v>
      </c>
      <c r="B140" s="23" t="s">
        <v>16</v>
      </c>
      <c r="C140" s="23" t="s">
        <v>111</v>
      </c>
      <c r="D140" s="23" t="s">
        <v>125</v>
      </c>
      <c r="E140" s="24"/>
      <c r="F140" s="25">
        <f>SUM(F141:F142)</f>
        <v>225000</v>
      </c>
      <c r="G140" s="25">
        <f t="shared" ref="G140:K140" si="63">SUM(G141:G142)</f>
        <v>0</v>
      </c>
      <c r="H140" s="25">
        <f t="shared" si="63"/>
        <v>0</v>
      </c>
      <c r="I140" s="25">
        <f t="shared" si="63"/>
        <v>0</v>
      </c>
      <c r="J140" s="25">
        <f t="shared" si="63"/>
        <v>225000</v>
      </c>
      <c r="K140" s="25">
        <f t="shared" si="63"/>
        <v>0</v>
      </c>
    </row>
    <row r="141" spans="1:11" ht="25.5" x14ac:dyDescent="0.25">
      <c r="A141" s="27" t="s">
        <v>28</v>
      </c>
      <c r="B141" s="23" t="s">
        <v>16</v>
      </c>
      <c r="C141" s="23" t="s">
        <v>111</v>
      </c>
      <c r="D141" s="23" t="s">
        <v>125</v>
      </c>
      <c r="E141" s="24">
        <v>200</v>
      </c>
      <c r="F141" s="25">
        <f>'[1]9.ведомства'!G1106</f>
        <v>225000</v>
      </c>
      <c r="G141" s="25">
        <f>'[1]9.ведомства'!H1106</f>
        <v>0</v>
      </c>
      <c r="H141" s="25">
        <f>'[1]9.ведомства'!I1106</f>
        <v>0</v>
      </c>
      <c r="I141" s="25">
        <f>'[1]9.ведомства'!J1106</f>
        <v>0</v>
      </c>
      <c r="J141" s="25">
        <f>'[1]9.ведомства'!K1106</f>
        <v>225000</v>
      </c>
      <c r="K141" s="25">
        <f>'[1]9.ведомства'!L1106</f>
        <v>0</v>
      </c>
    </row>
    <row r="142" spans="1:11" hidden="1" x14ac:dyDescent="0.25">
      <c r="A142" s="27" t="s">
        <v>60</v>
      </c>
      <c r="B142" s="23" t="s">
        <v>16</v>
      </c>
      <c r="C142" s="23" t="s">
        <v>111</v>
      </c>
      <c r="D142" s="23" t="s">
        <v>125</v>
      </c>
      <c r="E142" s="24">
        <v>800</v>
      </c>
      <c r="F142" s="25">
        <f>'[1]9.ведомства'!G1107</f>
        <v>0</v>
      </c>
      <c r="G142" s="25">
        <f>'[1]9.ведомства'!H1107</f>
        <v>0</v>
      </c>
      <c r="H142" s="25">
        <f>'[1]9.ведомства'!I1107</f>
        <v>0</v>
      </c>
      <c r="I142" s="25">
        <f>'[1]9.ведомства'!J1107</f>
        <v>0</v>
      </c>
      <c r="J142" s="25">
        <f>'[1]9.ведомства'!K1107</f>
        <v>0</v>
      </c>
      <c r="K142" s="25">
        <f>'[1]9.ведомства'!L1107</f>
        <v>0</v>
      </c>
    </row>
    <row r="143" spans="1:11" ht="51" x14ac:dyDescent="0.25">
      <c r="A143" s="27" t="s">
        <v>126</v>
      </c>
      <c r="B143" s="23" t="s">
        <v>16</v>
      </c>
      <c r="C143" s="23" t="s">
        <v>111</v>
      </c>
      <c r="D143" s="23" t="s">
        <v>127</v>
      </c>
      <c r="E143" s="24"/>
      <c r="F143" s="25">
        <f>F144</f>
        <v>600000</v>
      </c>
      <c r="G143" s="25">
        <f t="shared" ref="G143:K144" si="64">G144</f>
        <v>0</v>
      </c>
      <c r="H143" s="25">
        <f t="shared" si="64"/>
        <v>0</v>
      </c>
      <c r="I143" s="25">
        <f t="shared" si="64"/>
        <v>0</v>
      </c>
      <c r="J143" s="25">
        <f t="shared" si="64"/>
        <v>600000</v>
      </c>
      <c r="K143" s="25">
        <f t="shared" si="64"/>
        <v>0</v>
      </c>
    </row>
    <row r="144" spans="1:11" ht="25.5" x14ac:dyDescent="0.25">
      <c r="A144" s="28" t="s">
        <v>124</v>
      </c>
      <c r="B144" s="23" t="s">
        <v>16</v>
      </c>
      <c r="C144" s="23" t="s">
        <v>111</v>
      </c>
      <c r="D144" s="23" t="s">
        <v>128</v>
      </c>
      <c r="E144" s="24"/>
      <c r="F144" s="25">
        <f>F145</f>
        <v>600000</v>
      </c>
      <c r="G144" s="25">
        <f t="shared" si="64"/>
        <v>0</v>
      </c>
      <c r="H144" s="25">
        <f t="shared" si="64"/>
        <v>0</v>
      </c>
      <c r="I144" s="25">
        <f t="shared" si="64"/>
        <v>0</v>
      </c>
      <c r="J144" s="25">
        <f t="shared" si="64"/>
        <v>600000</v>
      </c>
      <c r="K144" s="25">
        <f t="shared" si="64"/>
        <v>0</v>
      </c>
    </row>
    <row r="145" spans="1:11" ht="25.5" x14ac:dyDescent="0.25">
      <c r="A145" s="27" t="s">
        <v>28</v>
      </c>
      <c r="B145" s="23" t="s">
        <v>16</v>
      </c>
      <c r="C145" s="23" t="s">
        <v>111</v>
      </c>
      <c r="D145" s="23" t="s">
        <v>128</v>
      </c>
      <c r="E145" s="24">
        <v>200</v>
      </c>
      <c r="F145" s="25">
        <f>'[1]9.ведомства'!G1110</f>
        <v>600000</v>
      </c>
      <c r="G145" s="25">
        <f>'[1]9.ведомства'!H1110</f>
        <v>0</v>
      </c>
      <c r="H145" s="25">
        <f>'[1]9.ведомства'!I1110</f>
        <v>0</v>
      </c>
      <c r="I145" s="25">
        <f>'[1]9.ведомства'!J1110</f>
        <v>0</v>
      </c>
      <c r="J145" s="25">
        <f>'[1]9.ведомства'!K1110</f>
        <v>600000</v>
      </c>
      <c r="K145" s="25">
        <f>'[1]9.ведомства'!L1110</f>
        <v>0</v>
      </c>
    </row>
    <row r="146" spans="1:11" ht="51" x14ac:dyDescent="0.25">
      <c r="A146" s="28" t="s">
        <v>129</v>
      </c>
      <c r="B146" s="23" t="s">
        <v>16</v>
      </c>
      <c r="C146" s="23" t="s">
        <v>111</v>
      </c>
      <c r="D146" s="23" t="s">
        <v>130</v>
      </c>
      <c r="E146" s="24"/>
      <c r="F146" s="25">
        <f>F147</f>
        <v>4662108.8899999997</v>
      </c>
      <c r="G146" s="25">
        <f t="shared" ref="G146:K147" si="65">G147</f>
        <v>0</v>
      </c>
      <c r="H146" s="25">
        <f t="shared" si="65"/>
        <v>0</v>
      </c>
      <c r="I146" s="25">
        <f t="shared" si="65"/>
        <v>0</v>
      </c>
      <c r="J146" s="25">
        <f t="shared" si="65"/>
        <v>4662108.8899999997</v>
      </c>
      <c r="K146" s="25">
        <f t="shared" si="65"/>
        <v>0</v>
      </c>
    </row>
    <row r="147" spans="1:11" ht="25.5" x14ac:dyDescent="0.25">
      <c r="A147" s="28" t="s">
        <v>124</v>
      </c>
      <c r="B147" s="23" t="s">
        <v>16</v>
      </c>
      <c r="C147" s="23" t="s">
        <v>111</v>
      </c>
      <c r="D147" s="23" t="s">
        <v>131</v>
      </c>
      <c r="E147" s="24"/>
      <c r="F147" s="25">
        <f>F148</f>
        <v>4662108.8899999997</v>
      </c>
      <c r="G147" s="25">
        <f t="shared" si="65"/>
        <v>0</v>
      </c>
      <c r="H147" s="25">
        <f t="shared" si="65"/>
        <v>0</v>
      </c>
      <c r="I147" s="25">
        <f t="shared" si="65"/>
        <v>0</v>
      </c>
      <c r="J147" s="25">
        <f t="shared" si="65"/>
        <v>4662108.8899999997</v>
      </c>
      <c r="K147" s="25">
        <f t="shared" si="65"/>
        <v>0</v>
      </c>
    </row>
    <row r="148" spans="1:11" ht="25.5" x14ac:dyDescent="0.25">
      <c r="A148" s="27" t="s">
        <v>28</v>
      </c>
      <c r="B148" s="23" t="s">
        <v>16</v>
      </c>
      <c r="C148" s="23" t="s">
        <v>111</v>
      </c>
      <c r="D148" s="23" t="s">
        <v>131</v>
      </c>
      <c r="E148" s="24">
        <v>200</v>
      </c>
      <c r="F148" s="25">
        <f>'[1]9.ведомства'!G1113</f>
        <v>4662108.8899999997</v>
      </c>
      <c r="G148" s="25">
        <f>'[1]9.ведомства'!H1113</f>
        <v>0</v>
      </c>
      <c r="H148" s="25">
        <f>'[1]9.ведомства'!I1113</f>
        <v>0</v>
      </c>
      <c r="I148" s="25">
        <f>'[1]9.ведомства'!J1113</f>
        <v>0</v>
      </c>
      <c r="J148" s="25">
        <f>'[1]9.ведомства'!K1113</f>
        <v>4662108.8899999997</v>
      </c>
      <c r="K148" s="25">
        <f>'[1]9.ведомства'!L1113</f>
        <v>0</v>
      </c>
    </row>
    <row r="149" spans="1:11" ht="51" x14ac:dyDescent="0.25">
      <c r="A149" s="27" t="s">
        <v>132</v>
      </c>
      <c r="B149" s="23" t="s">
        <v>16</v>
      </c>
      <c r="C149" s="23" t="s">
        <v>111</v>
      </c>
      <c r="D149" s="23" t="s">
        <v>133</v>
      </c>
      <c r="E149" s="24"/>
      <c r="F149" s="25">
        <f>F150+F153+F156+F159</f>
        <v>5198501.1400000006</v>
      </c>
      <c r="G149" s="25">
        <f t="shared" ref="G149:K149" si="66">G150+G153+G156+G159</f>
        <v>0</v>
      </c>
      <c r="H149" s="25">
        <f t="shared" si="66"/>
        <v>0</v>
      </c>
      <c r="I149" s="25">
        <f t="shared" si="66"/>
        <v>0</v>
      </c>
      <c r="J149" s="25">
        <f t="shared" si="66"/>
        <v>5198501.1400000006</v>
      </c>
      <c r="K149" s="25">
        <f t="shared" si="66"/>
        <v>0</v>
      </c>
    </row>
    <row r="150" spans="1:11" ht="89.25" x14ac:dyDescent="0.25">
      <c r="A150" s="27" t="s">
        <v>134</v>
      </c>
      <c r="B150" s="23" t="s">
        <v>16</v>
      </c>
      <c r="C150" s="23" t="s">
        <v>111</v>
      </c>
      <c r="D150" s="23" t="s">
        <v>135</v>
      </c>
      <c r="E150" s="24"/>
      <c r="F150" s="25">
        <f>F151</f>
        <v>2896500</v>
      </c>
      <c r="G150" s="25">
        <f t="shared" ref="G150:K151" si="67">G151</f>
        <v>0</v>
      </c>
      <c r="H150" s="25">
        <f t="shared" si="67"/>
        <v>0</v>
      </c>
      <c r="I150" s="25">
        <f t="shared" si="67"/>
        <v>0</v>
      </c>
      <c r="J150" s="25">
        <f t="shared" si="67"/>
        <v>2896500</v>
      </c>
      <c r="K150" s="25">
        <f t="shared" si="67"/>
        <v>0</v>
      </c>
    </row>
    <row r="151" spans="1:11" ht="51" x14ac:dyDescent="0.25">
      <c r="A151" s="28" t="s">
        <v>136</v>
      </c>
      <c r="B151" s="23" t="s">
        <v>16</v>
      </c>
      <c r="C151" s="23" t="s">
        <v>111</v>
      </c>
      <c r="D151" s="23" t="s">
        <v>137</v>
      </c>
      <c r="E151" s="24"/>
      <c r="F151" s="25">
        <f>F152</f>
        <v>2896500</v>
      </c>
      <c r="G151" s="25">
        <f t="shared" si="67"/>
        <v>0</v>
      </c>
      <c r="H151" s="25">
        <f t="shared" si="67"/>
        <v>0</v>
      </c>
      <c r="I151" s="25">
        <f t="shared" si="67"/>
        <v>0</v>
      </c>
      <c r="J151" s="25">
        <f t="shared" si="67"/>
        <v>2896500</v>
      </c>
      <c r="K151" s="25">
        <f t="shared" si="67"/>
        <v>0</v>
      </c>
    </row>
    <row r="152" spans="1:11" ht="25.5" x14ac:dyDescent="0.25">
      <c r="A152" s="27" t="s">
        <v>28</v>
      </c>
      <c r="B152" s="23" t="s">
        <v>16</v>
      </c>
      <c r="C152" s="23" t="s">
        <v>111</v>
      </c>
      <c r="D152" s="23" t="s">
        <v>137</v>
      </c>
      <c r="E152" s="24">
        <v>200</v>
      </c>
      <c r="F152" s="25">
        <f>'[1]9.ведомства'!G65+'[1]9.ведомства'!G345+'[1]9.ведомства'!G402+'[1]9.ведомства'!G617+'[1]9.ведомства'!G761+'[1]9.ведомства'!G1015+'[1]9.ведомства'!G1067+'[1]9.ведомства'!G1117</f>
        <v>2896500</v>
      </c>
      <c r="G152" s="25">
        <f>'[1]9.ведомства'!H65+'[1]9.ведомства'!H345+'[1]9.ведомства'!H402+'[1]9.ведомства'!H617+'[1]9.ведомства'!H761+'[1]9.ведомства'!H1015+'[1]9.ведомства'!H1067+'[1]9.ведомства'!H1117</f>
        <v>0</v>
      </c>
      <c r="H152" s="25">
        <f>'[1]9.ведомства'!I65+'[1]9.ведомства'!I345+'[1]9.ведомства'!I402+'[1]9.ведомства'!I617+'[1]9.ведомства'!I761+'[1]9.ведомства'!I1015+'[1]9.ведомства'!I1067+'[1]9.ведомства'!I1117</f>
        <v>0</v>
      </c>
      <c r="I152" s="25">
        <f>'[1]9.ведомства'!J65+'[1]9.ведомства'!J345+'[1]9.ведомства'!J402+'[1]9.ведомства'!J617+'[1]9.ведомства'!J761+'[1]9.ведомства'!J1015+'[1]9.ведомства'!J1067+'[1]9.ведомства'!J1117</f>
        <v>0</v>
      </c>
      <c r="J152" s="25">
        <f>'[1]9.ведомства'!K65+'[1]9.ведомства'!K345+'[1]9.ведомства'!K402+'[1]9.ведомства'!K617+'[1]9.ведомства'!K761+'[1]9.ведомства'!K1015+'[1]9.ведомства'!K1067+'[1]9.ведомства'!K1117</f>
        <v>2896500</v>
      </c>
      <c r="K152" s="25">
        <f>'[1]9.ведомства'!L65+'[1]9.ведомства'!L345+'[1]9.ведомства'!L402+'[1]9.ведомства'!L617+'[1]9.ведомства'!L761+'[1]9.ведомства'!L1015+'[1]9.ведомства'!L1067+'[1]9.ведомства'!L1117</f>
        <v>0</v>
      </c>
    </row>
    <row r="153" spans="1:11" ht="63.75" x14ac:dyDescent="0.25">
      <c r="A153" s="27" t="s">
        <v>138</v>
      </c>
      <c r="B153" s="23" t="s">
        <v>16</v>
      </c>
      <c r="C153" s="23" t="s">
        <v>111</v>
      </c>
      <c r="D153" s="23" t="s">
        <v>139</v>
      </c>
      <c r="E153" s="24"/>
      <c r="F153" s="25">
        <f>F154</f>
        <v>608901.14</v>
      </c>
      <c r="G153" s="25">
        <f t="shared" ref="G153:K154" si="68">G154</f>
        <v>0</v>
      </c>
      <c r="H153" s="25">
        <f t="shared" si="68"/>
        <v>0</v>
      </c>
      <c r="I153" s="25">
        <f t="shared" si="68"/>
        <v>0</v>
      </c>
      <c r="J153" s="25">
        <f t="shared" si="68"/>
        <v>608901.14</v>
      </c>
      <c r="K153" s="25">
        <f t="shared" si="68"/>
        <v>0</v>
      </c>
    </row>
    <row r="154" spans="1:11" ht="51" x14ac:dyDescent="0.25">
      <c r="A154" s="28" t="s">
        <v>136</v>
      </c>
      <c r="B154" s="23" t="s">
        <v>16</v>
      </c>
      <c r="C154" s="23" t="s">
        <v>111</v>
      </c>
      <c r="D154" s="23" t="s">
        <v>140</v>
      </c>
      <c r="E154" s="24"/>
      <c r="F154" s="25">
        <f>F155</f>
        <v>608901.14</v>
      </c>
      <c r="G154" s="25">
        <f t="shared" si="68"/>
        <v>0</v>
      </c>
      <c r="H154" s="25">
        <f t="shared" si="68"/>
        <v>0</v>
      </c>
      <c r="I154" s="25">
        <f t="shared" si="68"/>
        <v>0</v>
      </c>
      <c r="J154" s="25">
        <f t="shared" si="68"/>
        <v>608901.14</v>
      </c>
      <c r="K154" s="25">
        <f t="shared" si="68"/>
        <v>0</v>
      </c>
    </row>
    <row r="155" spans="1:11" ht="25.5" x14ac:dyDescent="0.25">
      <c r="A155" s="27" t="s">
        <v>28</v>
      </c>
      <c r="B155" s="23" t="s">
        <v>16</v>
      </c>
      <c r="C155" s="23" t="s">
        <v>111</v>
      </c>
      <c r="D155" s="23" t="s">
        <v>140</v>
      </c>
      <c r="E155" s="24">
        <v>200</v>
      </c>
      <c r="F155" s="25">
        <f>'[1]9.ведомства'!G68+'[1]9.ведомства'!G348+'[1]9.ведомства'!G764+'[1]9.ведомства'!G1018</f>
        <v>608901.14</v>
      </c>
      <c r="G155" s="25">
        <f>'[1]9.ведомства'!H68+'[1]9.ведомства'!H348+'[1]9.ведомства'!H764+'[1]9.ведомства'!H1018</f>
        <v>0</v>
      </c>
      <c r="H155" s="25">
        <f>'[1]9.ведомства'!I68+'[1]9.ведомства'!I348+'[1]9.ведомства'!I764+'[1]9.ведомства'!I1018</f>
        <v>0</v>
      </c>
      <c r="I155" s="25">
        <f>'[1]9.ведомства'!J68+'[1]9.ведомства'!J348+'[1]9.ведомства'!J764+'[1]9.ведомства'!J1018</f>
        <v>0</v>
      </c>
      <c r="J155" s="25">
        <f>'[1]9.ведомства'!K68+'[1]9.ведомства'!K348+'[1]9.ведомства'!K764+'[1]9.ведомства'!K1018</f>
        <v>608901.14</v>
      </c>
      <c r="K155" s="25">
        <f>'[1]9.ведомства'!L68+'[1]9.ведомства'!L348+'[1]9.ведомства'!L764+'[1]9.ведомства'!L1018</f>
        <v>0</v>
      </c>
    </row>
    <row r="156" spans="1:11" ht="51" x14ac:dyDescent="0.25">
      <c r="A156" s="27" t="s">
        <v>141</v>
      </c>
      <c r="B156" s="23" t="s">
        <v>16</v>
      </c>
      <c r="C156" s="23" t="s">
        <v>111</v>
      </c>
      <c r="D156" s="23" t="s">
        <v>142</v>
      </c>
      <c r="E156" s="24"/>
      <c r="F156" s="25">
        <f>F157</f>
        <v>256000</v>
      </c>
      <c r="G156" s="25">
        <f t="shared" ref="G156:K157" si="69">G157</f>
        <v>0</v>
      </c>
      <c r="H156" s="25">
        <f t="shared" si="69"/>
        <v>0</v>
      </c>
      <c r="I156" s="25">
        <f t="shared" si="69"/>
        <v>0</v>
      </c>
      <c r="J156" s="25">
        <f t="shared" si="69"/>
        <v>256000</v>
      </c>
      <c r="K156" s="25">
        <f t="shared" si="69"/>
        <v>0</v>
      </c>
    </row>
    <row r="157" spans="1:11" ht="51" x14ac:dyDescent="0.25">
      <c r="A157" s="28" t="s">
        <v>136</v>
      </c>
      <c r="B157" s="23" t="s">
        <v>16</v>
      </c>
      <c r="C157" s="23" t="s">
        <v>111</v>
      </c>
      <c r="D157" s="23" t="s">
        <v>143</v>
      </c>
      <c r="E157" s="24"/>
      <c r="F157" s="25">
        <f>F158</f>
        <v>256000</v>
      </c>
      <c r="G157" s="25">
        <f t="shared" si="69"/>
        <v>0</v>
      </c>
      <c r="H157" s="25">
        <f t="shared" si="69"/>
        <v>0</v>
      </c>
      <c r="I157" s="25">
        <f t="shared" si="69"/>
        <v>0</v>
      </c>
      <c r="J157" s="25">
        <f t="shared" si="69"/>
        <v>256000</v>
      </c>
      <c r="K157" s="25">
        <f t="shared" si="69"/>
        <v>0</v>
      </c>
    </row>
    <row r="158" spans="1:11" ht="25.5" x14ac:dyDescent="0.25">
      <c r="A158" s="27" t="s">
        <v>28</v>
      </c>
      <c r="B158" s="23" t="s">
        <v>16</v>
      </c>
      <c r="C158" s="23" t="s">
        <v>111</v>
      </c>
      <c r="D158" s="23" t="s">
        <v>143</v>
      </c>
      <c r="E158" s="24">
        <v>200</v>
      </c>
      <c r="F158" s="25">
        <f>'[1]9.ведомства'!G1120+'[1]9.ведомства'!G1021+'[1]9.ведомства'!G351+'[1]9.ведомства'!G71</f>
        <v>256000</v>
      </c>
      <c r="G158" s="25">
        <f>'[1]9.ведомства'!H1120+'[1]9.ведомства'!H1021+'[1]9.ведомства'!H351+'[1]9.ведомства'!H71</f>
        <v>0</v>
      </c>
      <c r="H158" s="25">
        <f>'[1]9.ведомства'!I1120+'[1]9.ведомства'!I1021+'[1]9.ведомства'!I351+'[1]9.ведомства'!I71</f>
        <v>0</v>
      </c>
      <c r="I158" s="25">
        <f>'[1]9.ведомства'!J1120+'[1]9.ведомства'!J1021+'[1]9.ведомства'!J351+'[1]9.ведомства'!J71</f>
        <v>0</v>
      </c>
      <c r="J158" s="25">
        <f>'[1]9.ведомства'!K1120+'[1]9.ведомства'!K1021+'[1]9.ведомства'!K351+'[1]9.ведомства'!K71</f>
        <v>256000</v>
      </c>
      <c r="K158" s="25">
        <f>'[1]9.ведомства'!L1120+'[1]9.ведомства'!L1021+'[1]9.ведомства'!L351+'[1]9.ведомства'!L71</f>
        <v>0</v>
      </c>
    </row>
    <row r="159" spans="1:11" ht="38.25" x14ac:dyDescent="0.25">
      <c r="A159" s="27" t="s">
        <v>144</v>
      </c>
      <c r="B159" s="23" t="s">
        <v>16</v>
      </c>
      <c r="C159" s="23" t="s">
        <v>111</v>
      </c>
      <c r="D159" s="23" t="s">
        <v>145</v>
      </c>
      <c r="E159" s="24"/>
      <c r="F159" s="25">
        <f>F160</f>
        <v>1437100</v>
      </c>
      <c r="G159" s="25">
        <f t="shared" ref="G159:K160" si="70">G160</f>
        <v>0</v>
      </c>
      <c r="H159" s="25">
        <f t="shared" si="70"/>
        <v>0</v>
      </c>
      <c r="I159" s="25">
        <f t="shared" si="70"/>
        <v>0</v>
      </c>
      <c r="J159" s="25">
        <f t="shared" si="70"/>
        <v>1437100</v>
      </c>
      <c r="K159" s="25">
        <f t="shared" si="70"/>
        <v>0</v>
      </c>
    </row>
    <row r="160" spans="1:11" ht="51" x14ac:dyDescent="0.25">
      <c r="A160" s="28" t="s">
        <v>136</v>
      </c>
      <c r="B160" s="23" t="s">
        <v>16</v>
      </c>
      <c r="C160" s="23" t="s">
        <v>111</v>
      </c>
      <c r="D160" s="23" t="s">
        <v>146</v>
      </c>
      <c r="E160" s="24"/>
      <c r="F160" s="25">
        <f>F161</f>
        <v>1437100</v>
      </c>
      <c r="G160" s="25">
        <f t="shared" si="70"/>
        <v>0</v>
      </c>
      <c r="H160" s="25">
        <f t="shared" si="70"/>
        <v>0</v>
      </c>
      <c r="I160" s="25">
        <f t="shared" si="70"/>
        <v>0</v>
      </c>
      <c r="J160" s="25">
        <f t="shared" si="70"/>
        <v>1437100</v>
      </c>
      <c r="K160" s="25">
        <f t="shared" si="70"/>
        <v>0</v>
      </c>
    </row>
    <row r="161" spans="1:11" ht="25.5" x14ac:dyDescent="0.25">
      <c r="A161" s="27" t="s">
        <v>28</v>
      </c>
      <c r="B161" s="23" t="s">
        <v>16</v>
      </c>
      <c r="C161" s="23" t="s">
        <v>111</v>
      </c>
      <c r="D161" s="23" t="s">
        <v>146</v>
      </c>
      <c r="E161" s="24">
        <v>200</v>
      </c>
      <c r="F161" s="25">
        <f>'[1]9.ведомства'!G74+'[1]9.ведомства'!G354+'[1]9.ведомства'!G1070</f>
        <v>1437100</v>
      </c>
      <c r="G161" s="25">
        <f>'[1]9.ведомства'!H74+'[1]9.ведомства'!H354+'[1]9.ведомства'!H1070</f>
        <v>0</v>
      </c>
      <c r="H161" s="25">
        <f>'[1]9.ведомства'!I74+'[1]9.ведомства'!I354+'[1]9.ведомства'!I1070</f>
        <v>0</v>
      </c>
      <c r="I161" s="25">
        <f>'[1]9.ведомства'!J74+'[1]9.ведомства'!J354+'[1]9.ведомства'!J1070</f>
        <v>0</v>
      </c>
      <c r="J161" s="25">
        <f>'[1]9.ведомства'!K74+'[1]9.ведомства'!K354+'[1]9.ведомства'!K1070</f>
        <v>1437100</v>
      </c>
      <c r="K161" s="25">
        <f>'[1]9.ведомства'!L74+'[1]9.ведомства'!L354+'[1]9.ведомства'!L1070</f>
        <v>0</v>
      </c>
    </row>
    <row r="162" spans="1:11" ht="51" x14ac:dyDescent="0.25">
      <c r="A162" s="27" t="s">
        <v>147</v>
      </c>
      <c r="B162" s="23" t="s">
        <v>16</v>
      </c>
      <c r="C162" s="23" t="s">
        <v>111</v>
      </c>
      <c r="D162" s="23" t="s">
        <v>37</v>
      </c>
      <c r="E162" s="24"/>
      <c r="F162" s="25">
        <f t="shared" ref="F162:K162" si="71">+F163+F167+F171</f>
        <v>2785665.7</v>
      </c>
      <c r="G162" s="25">
        <f t="shared" si="71"/>
        <v>0</v>
      </c>
      <c r="H162" s="25">
        <f t="shared" si="71"/>
        <v>0</v>
      </c>
      <c r="I162" s="25">
        <f t="shared" si="71"/>
        <v>0</v>
      </c>
      <c r="J162" s="25">
        <f t="shared" si="71"/>
        <v>2785665.7</v>
      </c>
      <c r="K162" s="25">
        <f t="shared" si="71"/>
        <v>0</v>
      </c>
    </row>
    <row r="163" spans="1:11" ht="38.25" hidden="1" x14ac:dyDescent="0.25">
      <c r="A163" s="27" t="s">
        <v>72</v>
      </c>
      <c r="B163" s="23" t="s">
        <v>16</v>
      </c>
      <c r="C163" s="23" t="s">
        <v>111</v>
      </c>
      <c r="D163" s="23" t="s">
        <v>73</v>
      </c>
      <c r="E163" s="24"/>
      <c r="F163" s="25">
        <f>F164</f>
        <v>0</v>
      </c>
      <c r="G163" s="25">
        <f t="shared" ref="G163:K163" si="72">G164</f>
        <v>0</v>
      </c>
      <c r="H163" s="25">
        <f t="shared" si="72"/>
        <v>0</v>
      </c>
      <c r="I163" s="25">
        <f t="shared" si="72"/>
        <v>0</v>
      </c>
      <c r="J163" s="25">
        <f t="shared" si="72"/>
        <v>0</v>
      </c>
      <c r="K163" s="25">
        <f t="shared" si="72"/>
        <v>0</v>
      </c>
    </row>
    <row r="164" spans="1:11" ht="25.5" hidden="1" x14ac:dyDescent="0.25">
      <c r="A164" s="27" t="s">
        <v>148</v>
      </c>
      <c r="B164" s="23" t="s">
        <v>16</v>
      </c>
      <c r="C164" s="23" t="s">
        <v>111</v>
      </c>
      <c r="D164" s="23" t="s">
        <v>149</v>
      </c>
      <c r="E164" s="24"/>
      <c r="F164" s="25">
        <f>SUM(F165:F166)</f>
        <v>0</v>
      </c>
      <c r="G164" s="25">
        <f t="shared" ref="G164:K164" si="73">SUM(G165:G166)</f>
        <v>0</v>
      </c>
      <c r="H164" s="25">
        <f t="shared" si="73"/>
        <v>0</v>
      </c>
      <c r="I164" s="25">
        <f t="shared" si="73"/>
        <v>0</v>
      </c>
      <c r="J164" s="25">
        <f t="shared" si="73"/>
        <v>0</v>
      </c>
      <c r="K164" s="25">
        <f t="shared" si="73"/>
        <v>0</v>
      </c>
    </row>
    <row r="165" spans="1:11" ht="76.5" hidden="1" x14ac:dyDescent="0.25">
      <c r="A165" s="27" t="s">
        <v>25</v>
      </c>
      <c r="B165" s="23" t="s">
        <v>16</v>
      </c>
      <c r="C165" s="23" t="s">
        <v>111</v>
      </c>
      <c r="D165" s="23" t="s">
        <v>149</v>
      </c>
      <c r="E165" s="24">
        <v>100</v>
      </c>
      <c r="F165" s="25">
        <f>'[1]9.ведомства'!G78+'[1]9.ведомства'!G1074</f>
        <v>0</v>
      </c>
      <c r="G165" s="25">
        <f>'[1]9.ведомства'!H78+'[1]9.ведомства'!H1074</f>
        <v>0</v>
      </c>
      <c r="H165" s="25">
        <f>'[1]9.ведомства'!I78+'[1]9.ведомства'!I1074</f>
        <v>0</v>
      </c>
      <c r="I165" s="25">
        <f>'[1]9.ведомства'!J78+'[1]9.ведомства'!J1074</f>
        <v>0</v>
      </c>
      <c r="J165" s="25">
        <f>'[1]9.ведомства'!K78+'[1]9.ведомства'!K1074</f>
        <v>0</v>
      </c>
      <c r="K165" s="25">
        <f>'[1]9.ведомства'!L78+'[1]9.ведомства'!L1074</f>
        <v>0</v>
      </c>
    </row>
    <row r="166" spans="1:11" ht="25.5" hidden="1" x14ac:dyDescent="0.25">
      <c r="A166" s="27" t="s">
        <v>28</v>
      </c>
      <c r="B166" s="23" t="s">
        <v>16</v>
      </c>
      <c r="C166" s="23" t="s">
        <v>111</v>
      </c>
      <c r="D166" s="23" t="s">
        <v>149</v>
      </c>
      <c r="E166" s="24">
        <v>200</v>
      </c>
      <c r="F166" s="25">
        <f>'[1]9.ведомства'!G1075</f>
        <v>0</v>
      </c>
      <c r="G166" s="25">
        <f>'[1]9.ведомства'!H1075</f>
        <v>0</v>
      </c>
      <c r="H166" s="25">
        <f>'[1]9.ведомства'!I1075</f>
        <v>0</v>
      </c>
      <c r="I166" s="25">
        <f>'[1]9.ведомства'!J1075</f>
        <v>0</v>
      </c>
      <c r="J166" s="25">
        <f>'[1]9.ведомства'!K1075</f>
        <v>0</v>
      </c>
      <c r="K166" s="25">
        <f>'[1]9.ведомства'!L1075</f>
        <v>0</v>
      </c>
    </row>
    <row r="167" spans="1:11" ht="63.75" x14ac:dyDescent="0.25">
      <c r="A167" s="27" t="s">
        <v>42</v>
      </c>
      <c r="B167" s="23" t="s">
        <v>16</v>
      </c>
      <c r="C167" s="23" t="s">
        <v>111</v>
      </c>
      <c r="D167" s="23" t="s">
        <v>43</v>
      </c>
      <c r="E167" s="24"/>
      <c r="F167" s="25">
        <f>F168</f>
        <v>2628665.7000000002</v>
      </c>
      <c r="G167" s="25">
        <f t="shared" ref="G167:K167" si="74">G168</f>
        <v>0</v>
      </c>
      <c r="H167" s="25">
        <f t="shared" si="74"/>
        <v>0</v>
      </c>
      <c r="I167" s="25">
        <f t="shared" si="74"/>
        <v>0</v>
      </c>
      <c r="J167" s="25">
        <f t="shared" si="74"/>
        <v>2628665.7000000002</v>
      </c>
      <c r="K167" s="25">
        <f t="shared" si="74"/>
        <v>0</v>
      </c>
    </row>
    <row r="168" spans="1:11" ht="25.5" x14ac:dyDescent="0.25">
      <c r="A168" s="27" t="s">
        <v>148</v>
      </c>
      <c r="B168" s="23" t="s">
        <v>16</v>
      </c>
      <c r="C168" s="23" t="s">
        <v>111</v>
      </c>
      <c r="D168" s="23" t="s">
        <v>150</v>
      </c>
      <c r="E168" s="24"/>
      <c r="F168" s="25">
        <f>SUM(F169:F170)</f>
        <v>2628665.7000000002</v>
      </c>
      <c r="G168" s="25">
        <f t="shared" ref="G168:K168" si="75">SUM(G169:G170)</f>
        <v>0</v>
      </c>
      <c r="H168" s="25">
        <f t="shared" si="75"/>
        <v>0</v>
      </c>
      <c r="I168" s="25">
        <f t="shared" si="75"/>
        <v>0</v>
      </c>
      <c r="J168" s="25">
        <f t="shared" si="75"/>
        <v>2628665.7000000002</v>
      </c>
      <c r="K168" s="25">
        <f t="shared" si="75"/>
        <v>0</v>
      </c>
    </row>
    <row r="169" spans="1:11" ht="25.5" x14ac:dyDescent="0.25">
      <c r="A169" s="27" t="s">
        <v>28</v>
      </c>
      <c r="B169" s="23" t="s">
        <v>16</v>
      </c>
      <c r="C169" s="23" t="s">
        <v>111</v>
      </c>
      <c r="D169" s="23" t="s">
        <v>150</v>
      </c>
      <c r="E169" s="24">
        <v>200</v>
      </c>
      <c r="F169" s="25">
        <f>'[1]9.ведомства'!G81+'[1]9.ведомства'!G358+'[1]9.ведомства'!G768+'[1]9.ведомства'!G1025+'[1]9.ведомства'!G1078+'[1]9.ведомства'!G1124+'[1]9.ведомства'!G406+'[1]9.ведомства'!G621</f>
        <v>2503500</v>
      </c>
      <c r="G169" s="25">
        <f>'[1]9.ведомства'!H81+'[1]9.ведомства'!H358+'[1]9.ведомства'!H768+'[1]9.ведомства'!H1025+'[1]9.ведомства'!H1078+'[1]9.ведомства'!H1124+'[1]9.ведомства'!H406+'[1]9.ведомства'!H621</f>
        <v>0</v>
      </c>
      <c r="H169" s="25">
        <f>'[1]9.ведомства'!I81+'[1]9.ведомства'!I358+'[1]9.ведомства'!I768+'[1]9.ведомства'!I1025+'[1]9.ведомства'!I1078+'[1]9.ведомства'!I1124+'[1]9.ведомства'!I406+'[1]9.ведомства'!I621</f>
        <v>0</v>
      </c>
      <c r="I169" s="25">
        <f>'[1]9.ведомства'!J81+'[1]9.ведомства'!J358+'[1]9.ведомства'!J768+'[1]9.ведомства'!J1025+'[1]9.ведомства'!J1078+'[1]9.ведомства'!J1124+'[1]9.ведомства'!J406+'[1]9.ведомства'!J621</f>
        <v>0</v>
      </c>
      <c r="J169" s="25">
        <f>'[1]9.ведомства'!K81+'[1]9.ведомства'!K358+'[1]9.ведомства'!K768+'[1]9.ведомства'!K1025+'[1]9.ведомства'!K1078+'[1]9.ведомства'!K1124+'[1]9.ведомства'!K406+'[1]9.ведомства'!K621</f>
        <v>2503500</v>
      </c>
      <c r="K169" s="25">
        <f>'[1]9.ведомства'!L81+'[1]9.ведомства'!L358+'[1]9.ведомства'!L768+'[1]9.ведомства'!L1025+'[1]9.ведомства'!L1078+'[1]9.ведомства'!L1124+'[1]9.ведомства'!L406+'[1]9.ведомства'!L621</f>
        <v>0</v>
      </c>
    </row>
    <row r="170" spans="1:11" x14ac:dyDescent="0.25">
      <c r="A170" s="27" t="s">
        <v>60</v>
      </c>
      <c r="B170" s="23" t="s">
        <v>16</v>
      </c>
      <c r="C170" s="23" t="s">
        <v>111</v>
      </c>
      <c r="D170" s="23" t="s">
        <v>150</v>
      </c>
      <c r="E170" s="24">
        <v>800</v>
      </c>
      <c r="F170" s="25">
        <f>'[1]9.ведомства'!G1125+'[1]9.ведомства'!G1026+'[1]9.ведомства'!G769+'[1]9.ведомства'!G359+'[1]9.ведомства'!G82+'[1]9.ведомства'!G622+'[1]9.ведомства'!G407+'[1]9.ведомства'!G1079</f>
        <v>125165.70000000001</v>
      </c>
      <c r="G170" s="25">
        <f>'[1]9.ведомства'!H1125+'[1]9.ведомства'!H1026+'[1]9.ведомства'!H769+'[1]9.ведомства'!H359+'[1]9.ведомства'!H82+'[1]9.ведомства'!H622+'[1]9.ведомства'!H407+'[1]9.ведомства'!H1079</f>
        <v>0</v>
      </c>
      <c r="H170" s="25">
        <f>'[1]9.ведомства'!I1125+'[1]9.ведомства'!I1026+'[1]9.ведомства'!I769+'[1]9.ведомства'!I359+'[1]9.ведомства'!I82+'[1]9.ведомства'!I622+'[1]9.ведомства'!I407+'[1]9.ведомства'!I1079</f>
        <v>0</v>
      </c>
      <c r="I170" s="25">
        <f>'[1]9.ведомства'!J1125+'[1]9.ведомства'!J1026+'[1]9.ведомства'!J769+'[1]9.ведомства'!J359+'[1]9.ведомства'!J82+'[1]9.ведомства'!J622+'[1]9.ведомства'!J407+'[1]9.ведомства'!J1079</f>
        <v>0</v>
      </c>
      <c r="J170" s="25">
        <f>'[1]9.ведомства'!K1125+'[1]9.ведомства'!K1026+'[1]9.ведомства'!K769+'[1]9.ведомства'!K359+'[1]9.ведомства'!K82+'[1]9.ведомства'!K622+'[1]9.ведомства'!K407+'[1]9.ведомства'!K1079</f>
        <v>125165.70000000001</v>
      </c>
      <c r="K170" s="25">
        <f>'[1]9.ведомства'!L1125+'[1]9.ведомства'!L1026+'[1]9.ведомства'!L769+'[1]9.ведомства'!L359+'[1]9.ведомства'!L82+'[1]9.ведомства'!L622+'[1]9.ведомства'!L407+'[1]9.ведомства'!L1079</f>
        <v>0</v>
      </c>
    </row>
    <row r="171" spans="1:11" ht="38.25" x14ac:dyDescent="0.25">
      <c r="A171" s="27" t="s">
        <v>151</v>
      </c>
      <c r="B171" s="23" t="s">
        <v>16</v>
      </c>
      <c r="C171" s="23" t="s">
        <v>111</v>
      </c>
      <c r="D171" s="23" t="s">
        <v>152</v>
      </c>
      <c r="E171" s="24"/>
      <c r="F171" s="25">
        <f>F172</f>
        <v>157000</v>
      </c>
      <c r="G171" s="25">
        <f t="shared" ref="G171:K173" si="76">G172</f>
        <v>0</v>
      </c>
      <c r="H171" s="25">
        <f t="shared" si="76"/>
        <v>0</v>
      </c>
      <c r="I171" s="25">
        <f t="shared" si="76"/>
        <v>0</v>
      </c>
      <c r="J171" s="25">
        <f t="shared" si="76"/>
        <v>157000</v>
      </c>
      <c r="K171" s="25">
        <f t="shared" si="76"/>
        <v>0</v>
      </c>
    </row>
    <row r="172" spans="1:11" ht="38.25" x14ac:dyDescent="0.25">
      <c r="A172" s="27" t="s">
        <v>153</v>
      </c>
      <c r="B172" s="23" t="s">
        <v>16</v>
      </c>
      <c r="C172" s="23" t="s">
        <v>111</v>
      </c>
      <c r="D172" s="23" t="s">
        <v>154</v>
      </c>
      <c r="E172" s="24"/>
      <c r="F172" s="25">
        <f>F173+F175</f>
        <v>157000</v>
      </c>
      <c r="G172" s="25">
        <f t="shared" ref="G172:K172" si="77">G173+G175</f>
        <v>0</v>
      </c>
      <c r="H172" s="25">
        <f t="shared" si="77"/>
        <v>0</v>
      </c>
      <c r="I172" s="25">
        <f t="shared" si="77"/>
        <v>0</v>
      </c>
      <c r="J172" s="25">
        <f t="shared" si="77"/>
        <v>157000</v>
      </c>
      <c r="K172" s="25">
        <f t="shared" si="77"/>
        <v>0</v>
      </c>
    </row>
    <row r="173" spans="1:11" ht="25.5" hidden="1" x14ac:dyDescent="0.25">
      <c r="A173" s="28" t="s">
        <v>124</v>
      </c>
      <c r="B173" s="23" t="s">
        <v>16</v>
      </c>
      <c r="C173" s="23" t="s">
        <v>111</v>
      </c>
      <c r="D173" s="23" t="s">
        <v>155</v>
      </c>
      <c r="E173" s="24"/>
      <c r="F173" s="25">
        <f>F174</f>
        <v>0</v>
      </c>
      <c r="G173" s="25">
        <f t="shared" si="76"/>
        <v>0</v>
      </c>
      <c r="H173" s="25">
        <f t="shared" si="76"/>
        <v>0</v>
      </c>
      <c r="I173" s="25">
        <f t="shared" si="76"/>
        <v>0</v>
      </c>
      <c r="J173" s="25">
        <f t="shared" si="76"/>
        <v>0</v>
      </c>
      <c r="K173" s="25">
        <f t="shared" si="76"/>
        <v>0</v>
      </c>
    </row>
    <row r="174" spans="1:11" ht="25.5" hidden="1" x14ac:dyDescent="0.25">
      <c r="A174" s="27" t="s">
        <v>28</v>
      </c>
      <c r="B174" s="23" t="s">
        <v>16</v>
      </c>
      <c r="C174" s="23" t="s">
        <v>111</v>
      </c>
      <c r="D174" s="23" t="s">
        <v>155</v>
      </c>
      <c r="E174" s="24">
        <v>200</v>
      </c>
      <c r="F174" s="25">
        <f>'[1]9.ведомства'!G86</f>
        <v>0</v>
      </c>
      <c r="G174" s="25">
        <f>'[1]9.ведомства'!H86</f>
        <v>0</v>
      </c>
      <c r="H174" s="25">
        <f>'[1]9.ведомства'!I86</f>
        <v>0</v>
      </c>
      <c r="I174" s="25">
        <f>'[1]9.ведомства'!J86</f>
        <v>0</v>
      </c>
      <c r="J174" s="25">
        <f>'[1]9.ведомства'!K86</f>
        <v>0</v>
      </c>
      <c r="K174" s="25">
        <f>'[1]9.ведомства'!L86</f>
        <v>0</v>
      </c>
    </row>
    <row r="175" spans="1:11" ht="38.25" x14ac:dyDescent="0.25">
      <c r="A175" s="27" t="s">
        <v>156</v>
      </c>
      <c r="B175" s="23" t="s">
        <v>16</v>
      </c>
      <c r="C175" s="23" t="s">
        <v>111</v>
      </c>
      <c r="D175" s="23" t="s">
        <v>157</v>
      </c>
      <c r="E175" s="24"/>
      <c r="F175" s="25">
        <f>F176</f>
        <v>157000</v>
      </c>
      <c r="G175" s="25">
        <f t="shared" ref="G175:K175" si="78">G176</f>
        <v>0</v>
      </c>
      <c r="H175" s="25">
        <f t="shared" si="78"/>
        <v>0</v>
      </c>
      <c r="I175" s="25">
        <f t="shared" si="78"/>
        <v>0</v>
      </c>
      <c r="J175" s="25">
        <f t="shared" si="78"/>
        <v>157000</v>
      </c>
      <c r="K175" s="25">
        <f t="shared" si="78"/>
        <v>0</v>
      </c>
    </row>
    <row r="176" spans="1:11" ht="38.25" x14ac:dyDescent="0.25">
      <c r="A176" s="27" t="s">
        <v>120</v>
      </c>
      <c r="B176" s="23" t="s">
        <v>16</v>
      </c>
      <c r="C176" s="23" t="s">
        <v>111</v>
      </c>
      <c r="D176" s="23" t="s">
        <v>157</v>
      </c>
      <c r="E176" s="24">
        <v>600</v>
      </c>
      <c r="F176" s="25">
        <f>'[1]9.ведомства'!G88</f>
        <v>157000</v>
      </c>
      <c r="G176" s="25">
        <f>'[1]9.ведомства'!H88</f>
        <v>0</v>
      </c>
      <c r="H176" s="25">
        <f>'[1]9.ведомства'!I88</f>
        <v>0</v>
      </c>
      <c r="I176" s="25">
        <f>'[1]9.ведомства'!J88</f>
        <v>0</v>
      </c>
      <c r="J176" s="25">
        <f>'[1]9.ведомства'!K88</f>
        <v>157000</v>
      </c>
      <c r="K176" s="25">
        <f>'[1]9.ведомства'!L88</f>
        <v>0</v>
      </c>
    </row>
    <row r="177" spans="1:11" x14ac:dyDescent="0.25">
      <c r="A177" s="26" t="s">
        <v>19</v>
      </c>
      <c r="B177" s="23" t="s">
        <v>16</v>
      </c>
      <c r="C177" s="23" t="s">
        <v>111</v>
      </c>
      <c r="D177" s="23" t="s">
        <v>20</v>
      </c>
      <c r="E177" s="24"/>
      <c r="F177" s="25">
        <f>F178+F181+F199</f>
        <v>50209845.869999997</v>
      </c>
      <c r="G177" s="25">
        <f t="shared" ref="G177:K177" si="79">G178+G181+G199</f>
        <v>1068077</v>
      </c>
      <c r="H177" s="25">
        <f t="shared" si="79"/>
        <v>8318051.2999999998</v>
      </c>
      <c r="I177" s="25">
        <f t="shared" si="79"/>
        <v>0</v>
      </c>
      <c r="J177" s="25">
        <f t="shared" si="79"/>
        <v>58527897.170000002</v>
      </c>
      <c r="K177" s="25">
        <f t="shared" si="79"/>
        <v>1068077</v>
      </c>
    </row>
    <row r="178" spans="1:11" ht="25.5" hidden="1" x14ac:dyDescent="0.25">
      <c r="A178" s="29" t="s">
        <v>45</v>
      </c>
      <c r="B178" s="23" t="s">
        <v>16</v>
      </c>
      <c r="C178" s="23" t="s">
        <v>111</v>
      </c>
      <c r="D178" s="23" t="s">
        <v>46</v>
      </c>
      <c r="E178" s="24"/>
      <c r="F178" s="25">
        <f>F179</f>
        <v>0</v>
      </c>
      <c r="G178" s="25">
        <f t="shared" ref="G178:K179" si="80">G179</f>
        <v>0</v>
      </c>
      <c r="H178" s="25">
        <f t="shared" si="80"/>
        <v>0</v>
      </c>
      <c r="I178" s="25">
        <f t="shared" si="80"/>
        <v>0</v>
      </c>
      <c r="J178" s="25">
        <f t="shared" si="80"/>
        <v>0</v>
      </c>
      <c r="K178" s="25">
        <f t="shared" si="80"/>
        <v>0</v>
      </c>
    </row>
    <row r="179" spans="1:11" ht="38.25" hidden="1" x14ac:dyDescent="0.25">
      <c r="A179" s="27" t="s">
        <v>158</v>
      </c>
      <c r="B179" s="23" t="s">
        <v>16</v>
      </c>
      <c r="C179" s="23" t="s">
        <v>111</v>
      </c>
      <c r="D179" s="23" t="s">
        <v>159</v>
      </c>
      <c r="E179" s="24"/>
      <c r="F179" s="25">
        <f>F180</f>
        <v>0</v>
      </c>
      <c r="G179" s="25">
        <f t="shared" si="80"/>
        <v>0</v>
      </c>
      <c r="H179" s="25">
        <f t="shared" si="80"/>
        <v>0</v>
      </c>
      <c r="I179" s="25">
        <f t="shared" si="80"/>
        <v>0</v>
      </c>
      <c r="J179" s="25">
        <f t="shared" si="80"/>
        <v>0</v>
      </c>
      <c r="K179" s="25">
        <f t="shared" si="80"/>
        <v>0</v>
      </c>
    </row>
    <row r="180" spans="1:11" ht="25.5" hidden="1" x14ac:dyDescent="0.25">
      <c r="A180" s="27" t="s">
        <v>28</v>
      </c>
      <c r="B180" s="23" t="s">
        <v>16</v>
      </c>
      <c r="C180" s="23" t="s">
        <v>111</v>
      </c>
      <c r="D180" s="23" t="s">
        <v>159</v>
      </c>
      <c r="E180" s="24">
        <v>800</v>
      </c>
      <c r="F180" s="25">
        <f>'[1]9.ведомства'!G1030</f>
        <v>0</v>
      </c>
      <c r="G180" s="25">
        <f>'[1]9.ведомства'!H1030</f>
        <v>0</v>
      </c>
      <c r="H180" s="25">
        <f>'[1]9.ведомства'!I1030</f>
        <v>0</v>
      </c>
      <c r="I180" s="25">
        <f>'[1]9.ведомства'!J1030</f>
        <v>0</v>
      </c>
      <c r="J180" s="25">
        <f>'[1]9.ведомства'!K1030</f>
        <v>0</v>
      </c>
      <c r="K180" s="25">
        <f>'[1]9.ведомства'!L1030</f>
        <v>0</v>
      </c>
    </row>
    <row r="181" spans="1:11" ht="38.25" x14ac:dyDescent="0.25">
      <c r="A181" s="26" t="s">
        <v>21</v>
      </c>
      <c r="B181" s="23" t="s">
        <v>16</v>
      </c>
      <c r="C181" s="23" t="s">
        <v>111</v>
      </c>
      <c r="D181" s="23" t="s">
        <v>22</v>
      </c>
      <c r="E181" s="24"/>
      <c r="F181" s="25">
        <f>F182+F184++F187+F192+F195+F197+F189</f>
        <v>2029965.8</v>
      </c>
      <c r="G181" s="25">
        <f t="shared" ref="G181:K181" si="81">G182+G184++G187+G192+G195+G197+G189</f>
        <v>1068077</v>
      </c>
      <c r="H181" s="25">
        <f t="shared" si="81"/>
        <v>7637851.2999999998</v>
      </c>
      <c r="I181" s="25">
        <f t="shared" si="81"/>
        <v>0</v>
      </c>
      <c r="J181" s="25">
        <f t="shared" si="81"/>
        <v>9667817.1000000015</v>
      </c>
      <c r="K181" s="25">
        <f t="shared" si="81"/>
        <v>1068077</v>
      </c>
    </row>
    <row r="182" spans="1:11" ht="127.5" x14ac:dyDescent="0.25">
      <c r="A182" s="27" t="s">
        <v>160</v>
      </c>
      <c r="B182" s="23" t="s">
        <v>16</v>
      </c>
      <c r="C182" s="23" t="s">
        <v>111</v>
      </c>
      <c r="D182" s="23" t="s">
        <v>161</v>
      </c>
      <c r="E182" s="24"/>
      <c r="F182" s="25">
        <f>F183</f>
        <v>6000</v>
      </c>
      <c r="G182" s="25">
        <f t="shared" ref="G182:K182" si="82">G183</f>
        <v>6000</v>
      </c>
      <c r="H182" s="25">
        <f t="shared" si="82"/>
        <v>0</v>
      </c>
      <c r="I182" s="25">
        <f t="shared" si="82"/>
        <v>0</v>
      </c>
      <c r="J182" s="25">
        <f t="shared" si="82"/>
        <v>6000</v>
      </c>
      <c r="K182" s="25">
        <f t="shared" si="82"/>
        <v>6000</v>
      </c>
    </row>
    <row r="183" spans="1:11" ht="25.5" x14ac:dyDescent="0.25">
      <c r="A183" s="27" t="s">
        <v>28</v>
      </c>
      <c r="B183" s="23" t="s">
        <v>16</v>
      </c>
      <c r="C183" s="23" t="s">
        <v>111</v>
      </c>
      <c r="D183" s="23" t="s">
        <v>161</v>
      </c>
      <c r="E183" s="24">
        <v>200</v>
      </c>
      <c r="F183" s="25">
        <f>'[1]9.ведомства'!G92</f>
        <v>6000</v>
      </c>
      <c r="G183" s="25">
        <f>'[1]9.ведомства'!H92</f>
        <v>6000</v>
      </c>
      <c r="H183" s="25">
        <f>'[1]9.ведомства'!I92</f>
        <v>0</v>
      </c>
      <c r="I183" s="25">
        <f>'[1]9.ведомства'!J92</f>
        <v>0</v>
      </c>
      <c r="J183" s="25">
        <f>'[1]9.ведомства'!K92</f>
        <v>6000</v>
      </c>
      <c r="K183" s="25">
        <f>'[1]9.ведомства'!L92</f>
        <v>6000</v>
      </c>
    </row>
    <row r="184" spans="1:11" ht="25.5" x14ac:dyDescent="0.25">
      <c r="A184" s="27" t="s">
        <v>162</v>
      </c>
      <c r="B184" s="23" t="s">
        <v>16</v>
      </c>
      <c r="C184" s="23" t="s">
        <v>111</v>
      </c>
      <c r="D184" s="23" t="s">
        <v>163</v>
      </c>
      <c r="E184" s="24"/>
      <c r="F184" s="25">
        <f>SUM(F185:F186)</f>
        <v>1062077</v>
      </c>
      <c r="G184" s="25">
        <f t="shared" ref="G184:K184" si="83">SUM(G185:G186)</f>
        <v>1062077</v>
      </c>
      <c r="H184" s="25">
        <f t="shared" si="83"/>
        <v>0</v>
      </c>
      <c r="I184" s="25">
        <f t="shared" si="83"/>
        <v>0</v>
      </c>
      <c r="J184" s="25">
        <f t="shared" si="83"/>
        <v>1062077</v>
      </c>
      <c r="K184" s="25">
        <f t="shared" si="83"/>
        <v>1062077</v>
      </c>
    </row>
    <row r="185" spans="1:11" ht="76.5" x14ac:dyDescent="0.25">
      <c r="A185" s="27" t="s">
        <v>25</v>
      </c>
      <c r="B185" s="23" t="s">
        <v>16</v>
      </c>
      <c r="C185" s="23" t="s">
        <v>111</v>
      </c>
      <c r="D185" s="23" t="s">
        <v>163</v>
      </c>
      <c r="E185" s="24">
        <v>100</v>
      </c>
      <c r="F185" s="25">
        <f>'[1]9.ведомства'!G94</f>
        <v>1062077</v>
      </c>
      <c r="G185" s="25">
        <f>'[1]9.ведомства'!H94</f>
        <v>1062077</v>
      </c>
      <c r="H185" s="25">
        <f>'[1]9.ведомства'!I94</f>
        <v>-151535</v>
      </c>
      <c r="I185" s="25">
        <f>'[1]9.ведомства'!J94</f>
        <v>-151535</v>
      </c>
      <c r="J185" s="25">
        <f>'[1]9.ведомства'!K94</f>
        <v>910542</v>
      </c>
      <c r="K185" s="25">
        <f>'[1]9.ведомства'!L94</f>
        <v>910542</v>
      </c>
    </row>
    <row r="186" spans="1:11" ht="25.5" x14ac:dyDescent="0.25">
      <c r="A186" s="27" t="s">
        <v>28</v>
      </c>
      <c r="B186" s="23" t="s">
        <v>16</v>
      </c>
      <c r="C186" s="23" t="s">
        <v>111</v>
      </c>
      <c r="D186" s="23" t="s">
        <v>163</v>
      </c>
      <c r="E186" s="24">
        <v>200</v>
      </c>
      <c r="F186" s="25">
        <f>'[1]9.ведомства'!G95</f>
        <v>0</v>
      </c>
      <c r="G186" s="25">
        <f>'[1]9.ведомства'!H95</f>
        <v>0</v>
      </c>
      <c r="H186" s="25">
        <f>'[1]9.ведомства'!I95</f>
        <v>151535</v>
      </c>
      <c r="I186" s="25">
        <f>'[1]9.ведомства'!J95</f>
        <v>151535</v>
      </c>
      <c r="J186" s="25">
        <f>'[1]9.ведомства'!K95</f>
        <v>151535</v>
      </c>
      <c r="K186" s="25">
        <f>'[1]9.ведомства'!L95</f>
        <v>151535</v>
      </c>
    </row>
    <row r="187" spans="1:11" ht="38.25" hidden="1" x14ac:dyDescent="0.25">
      <c r="A187" s="26" t="s">
        <v>164</v>
      </c>
      <c r="B187" s="23" t="s">
        <v>16</v>
      </c>
      <c r="C187" s="23" t="s">
        <v>111</v>
      </c>
      <c r="D187" s="23" t="s">
        <v>165</v>
      </c>
      <c r="E187" s="24"/>
      <c r="F187" s="25">
        <f>F188</f>
        <v>0</v>
      </c>
      <c r="G187" s="25">
        <f t="shared" ref="G187:K187" si="84">G188</f>
        <v>0</v>
      </c>
      <c r="H187" s="25">
        <f t="shared" si="84"/>
        <v>0</v>
      </c>
      <c r="I187" s="25">
        <f t="shared" si="84"/>
        <v>0</v>
      </c>
      <c r="J187" s="25">
        <f t="shared" si="84"/>
        <v>0</v>
      </c>
      <c r="K187" s="25">
        <f t="shared" si="84"/>
        <v>0</v>
      </c>
    </row>
    <row r="188" spans="1:11" hidden="1" x14ac:dyDescent="0.25">
      <c r="A188" s="27" t="s">
        <v>60</v>
      </c>
      <c r="B188" s="23" t="s">
        <v>16</v>
      </c>
      <c r="C188" s="23" t="s">
        <v>111</v>
      </c>
      <c r="D188" s="23" t="s">
        <v>165</v>
      </c>
      <c r="E188" s="24">
        <v>800</v>
      </c>
      <c r="F188" s="25">
        <f>'[1]9.ведомства'!G363</f>
        <v>0</v>
      </c>
      <c r="G188" s="25">
        <f>'[1]9.ведомства'!H363</f>
        <v>0</v>
      </c>
      <c r="H188" s="25">
        <f>'[1]9.ведомства'!I363</f>
        <v>0</v>
      </c>
      <c r="I188" s="25">
        <f>'[1]9.ведомства'!J363</f>
        <v>0</v>
      </c>
      <c r="J188" s="25">
        <f>'[1]9.ведомства'!K363</f>
        <v>0</v>
      </c>
      <c r="K188" s="25">
        <f>'[1]9.ведомства'!L363</f>
        <v>0</v>
      </c>
    </row>
    <row r="189" spans="1:11" ht="38.25" hidden="1" x14ac:dyDescent="0.25">
      <c r="A189" s="27" t="s">
        <v>166</v>
      </c>
      <c r="B189" s="23" t="s">
        <v>16</v>
      </c>
      <c r="C189" s="23" t="s">
        <v>111</v>
      </c>
      <c r="D189" s="23" t="s">
        <v>167</v>
      </c>
      <c r="E189" s="24"/>
      <c r="F189" s="25">
        <f>SUM(F190:F191)</f>
        <v>0</v>
      </c>
      <c r="G189" s="25">
        <f t="shared" ref="G189:K189" si="85">SUM(G190:G191)</f>
        <v>0</v>
      </c>
      <c r="H189" s="25">
        <f t="shared" si="85"/>
        <v>0</v>
      </c>
      <c r="I189" s="25">
        <f t="shared" si="85"/>
        <v>0</v>
      </c>
      <c r="J189" s="25">
        <f t="shared" si="85"/>
        <v>0</v>
      </c>
      <c r="K189" s="25">
        <f t="shared" si="85"/>
        <v>0</v>
      </c>
    </row>
    <row r="190" spans="1:11" ht="25.5" hidden="1" x14ac:dyDescent="0.25">
      <c r="A190" s="27" t="s">
        <v>28</v>
      </c>
      <c r="B190" s="23" t="s">
        <v>16</v>
      </c>
      <c r="C190" s="23" t="s">
        <v>111</v>
      </c>
      <c r="D190" s="23" t="s">
        <v>167</v>
      </c>
      <c r="E190" s="24">
        <v>200</v>
      </c>
      <c r="F190" s="25">
        <f>'[1]9.ведомства'!G97+'[1]9.ведомства'!G1129</f>
        <v>0</v>
      </c>
      <c r="G190" s="25">
        <f>'[1]9.ведомства'!H97+'[1]9.ведомства'!H1129</f>
        <v>0</v>
      </c>
      <c r="H190" s="25">
        <f>'[1]9.ведомства'!I97+'[1]9.ведомства'!I1129</f>
        <v>0</v>
      </c>
      <c r="I190" s="25">
        <f>'[1]9.ведомства'!J97+'[1]9.ведомства'!J1129</f>
        <v>0</v>
      </c>
      <c r="J190" s="25">
        <f>'[1]9.ведомства'!K97+'[1]9.ведомства'!K1129</f>
        <v>0</v>
      </c>
      <c r="K190" s="25">
        <f>'[1]9.ведомства'!L97+'[1]9.ведомства'!L1129</f>
        <v>0</v>
      </c>
    </row>
    <row r="191" spans="1:11" hidden="1" x14ac:dyDescent="0.25">
      <c r="A191" s="27" t="s">
        <v>60</v>
      </c>
      <c r="B191" s="23" t="s">
        <v>16</v>
      </c>
      <c r="C191" s="23" t="s">
        <v>111</v>
      </c>
      <c r="D191" s="23" t="s">
        <v>167</v>
      </c>
      <c r="E191" s="24">
        <v>800</v>
      </c>
      <c r="F191" s="25">
        <f>'[1]9.ведомства'!G98+'[1]9.ведомства'!G1130</f>
        <v>0</v>
      </c>
      <c r="G191" s="25">
        <f>'[1]9.ведомства'!H98+'[1]9.ведомства'!H1130</f>
        <v>0</v>
      </c>
      <c r="H191" s="25">
        <f>'[1]9.ведомства'!I98+'[1]9.ведомства'!I1130</f>
        <v>0</v>
      </c>
      <c r="I191" s="25">
        <f>'[1]9.ведомства'!J98+'[1]9.ведомства'!J1130</f>
        <v>0</v>
      </c>
      <c r="J191" s="25">
        <f>'[1]9.ведомства'!K98+'[1]9.ведомства'!K1130</f>
        <v>0</v>
      </c>
      <c r="K191" s="25">
        <f>'[1]9.ведомства'!L98+'[1]9.ведомства'!L1130</f>
        <v>0</v>
      </c>
    </row>
    <row r="192" spans="1:11" ht="76.5" x14ac:dyDescent="0.25">
      <c r="A192" s="26" t="s">
        <v>168</v>
      </c>
      <c r="B192" s="23" t="s">
        <v>16</v>
      </c>
      <c r="C192" s="23" t="s">
        <v>111</v>
      </c>
      <c r="D192" s="23" t="s">
        <v>169</v>
      </c>
      <c r="E192" s="24"/>
      <c r="F192" s="25">
        <f>SUM(F193:F194)</f>
        <v>0</v>
      </c>
      <c r="G192" s="25">
        <f t="shared" ref="G192:K192" si="86">SUM(G193:G194)</f>
        <v>0</v>
      </c>
      <c r="H192" s="25">
        <f t="shared" si="86"/>
        <v>7637851.2999999998</v>
      </c>
      <c r="I192" s="25">
        <f t="shared" si="86"/>
        <v>0</v>
      </c>
      <c r="J192" s="25">
        <f t="shared" si="86"/>
        <v>7637851.2999999998</v>
      </c>
      <c r="K192" s="25">
        <f t="shared" si="86"/>
        <v>0</v>
      </c>
    </row>
    <row r="193" spans="1:11" ht="25.5" x14ac:dyDescent="0.25">
      <c r="A193" s="27" t="s">
        <v>28</v>
      </c>
      <c r="B193" s="23" t="s">
        <v>16</v>
      </c>
      <c r="C193" s="23" t="s">
        <v>111</v>
      </c>
      <c r="D193" s="23" t="s">
        <v>169</v>
      </c>
      <c r="E193" s="24">
        <v>200</v>
      </c>
      <c r="F193" s="25">
        <f>+'[1]9.ведомства'!G100+'[1]9.ведомства'!G365</f>
        <v>0</v>
      </c>
      <c r="G193" s="25">
        <f>+'[1]9.ведомства'!H100+'[1]9.ведомства'!H365</f>
        <v>0</v>
      </c>
      <c r="H193" s="25">
        <f>+'[1]9.ведомства'!I100+'[1]9.ведомства'!I365</f>
        <v>7637851.2999999998</v>
      </c>
      <c r="I193" s="25">
        <f>+'[1]9.ведомства'!J100+'[1]9.ведомства'!J365</f>
        <v>0</v>
      </c>
      <c r="J193" s="25">
        <f>+'[1]9.ведомства'!K100+'[1]9.ведомства'!K365</f>
        <v>7637851.2999999998</v>
      </c>
      <c r="K193" s="25">
        <f>+'[1]9.ведомства'!L100+'[1]9.ведомства'!L365</f>
        <v>0</v>
      </c>
    </row>
    <row r="194" spans="1:11" hidden="1" x14ac:dyDescent="0.25">
      <c r="A194" s="27" t="s">
        <v>60</v>
      </c>
      <c r="B194" s="23" t="s">
        <v>16</v>
      </c>
      <c r="C194" s="23" t="s">
        <v>111</v>
      </c>
      <c r="D194" s="23" t="s">
        <v>169</v>
      </c>
      <c r="E194" s="24">
        <v>800</v>
      </c>
      <c r="F194" s="25">
        <f>'[1]9.ведомства'!G366+'[1]9.ведомства'!G101</f>
        <v>0</v>
      </c>
      <c r="G194" s="25">
        <f>'[1]9.ведомства'!H366+'[1]9.ведомства'!H101</f>
        <v>0</v>
      </c>
      <c r="H194" s="25">
        <f>'[1]9.ведомства'!I366+'[1]9.ведомства'!I101</f>
        <v>0</v>
      </c>
      <c r="I194" s="25">
        <f>'[1]9.ведомства'!J366+'[1]9.ведомства'!J101</f>
        <v>0</v>
      </c>
      <c r="J194" s="25">
        <f>'[1]9.ведомства'!K366+'[1]9.ведомства'!K101</f>
        <v>0</v>
      </c>
      <c r="K194" s="25">
        <f>'[1]9.ведомства'!L366+'[1]9.ведомства'!L101</f>
        <v>0</v>
      </c>
    </row>
    <row r="195" spans="1:11" ht="38.25" x14ac:dyDescent="0.25">
      <c r="A195" s="27" t="s">
        <v>158</v>
      </c>
      <c r="B195" s="23" t="s">
        <v>16</v>
      </c>
      <c r="C195" s="23" t="s">
        <v>111</v>
      </c>
      <c r="D195" s="23" t="s">
        <v>170</v>
      </c>
      <c r="E195" s="24"/>
      <c r="F195" s="25">
        <f>F196</f>
        <v>507288.8</v>
      </c>
      <c r="G195" s="25">
        <f t="shared" ref="G195:K195" si="87">G196</f>
        <v>0</v>
      </c>
      <c r="H195" s="25">
        <f t="shared" si="87"/>
        <v>0</v>
      </c>
      <c r="I195" s="25">
        <f t="shared" si="87"/>
        <v>0</v>
      </c>
      <c r="J195" s="25">
        <f t="shared" si="87"/>
        <v>507288.8</v>
      </c>
      <c r="K195" s="25">
        <f t="shared" si="87"/>
        <v>0</v>
      </c>
    </row>
    <row r="196" spans="1:11" x14ac:dyDescent="0.25">
      <c r="A196" s="27" t="s">
        <v>60</v>
      </c>
      <c r="B196" s="23" t="s">
        <v>16</v>
      </c>
      <c r="C196" s="23" t="s">
        <v>111</v>
      </c>
      <c r="D196" s="23" t="s">
        <v>170</v>
      </c>
      <c r="E196" s="24">
        <v>800</v>
      </c>
      <c r="F196" s="25">
        <f>'[1]9.ведомства'!G103</f>
        <v>507288.8</v>
      </c>
      <c r="G196" s="25">
        <f>'[1]9.ведомства'!H103</f>
        <v>0</v>
      </c>
      <c r="H196" s="25">
        <f>'[1]9.ведомства'!I103</f>
        <v>0</v>
      </c>
      <c r="I196" s="25">
        <f>'[1]9.ведомства'!J103</f>
        <v>0</v>
      </c>
      <c r="J196" s="25">
        <f>'[1]9.ведомства'!K103</f>
        <v>507288.8</v>
      </c>
      <c r="K196" s="25">
        <f>'[1]9.ведомства'!L103</f>
        <v>0</v>
      </c>
    </row>
    <row r="197" spans="1:11" ht="25.5" x14ac:dyDescent="0.25">
      <c r="A197" s="28" t="s">
        <v>171</v>
      </c>
      <c r="B197" s="23" t="s">
        <v>16</v>
      </c>
      <c r="C197" s="23" t="s">
        <v>111</v>
      </c>
      <c r="D197" s="23" t="s">
        <v>172</v>
      </c>
      <c r="E197" s="24"/>
      <c r="F197" s="25">
        <f>F198</f>
        <v>454600</v>
      </c>
      <c r="G197" s="25">
        <f t="shared" ref="G197:K197" si="88">G198</f>
        <v>0</v>
      </c>
      <c r="H197" s="25">
        <f t="shared" si="88"/>
        <v>0</v>
      </c>
      <c r="I197" s="25">
        <f t="shared" si="88"/>
        <v>0</v>
      </c>
      <c r="J197" s="25">
        <f t="shared" si="88"/>
        <v>454600</v>
      </c>
      <c r="K197" s="25">
        <f t="shared" si="88"/>
        <v>0</v>
      </c>
    </row>
    <row r="198" spans="1:11" ht="25.5" x14ac:dyDescent="0.25">
      <c r="A198" s="27" t="s">
        <v>28</v>
      </c>
      <c r="B198" s="23" t="s">
        <v>16</v>
      </c>
      <c r="C198" s="23" t="s">
        <v>111</v>
      </c>
      <c r="D198" s="23" t="s">
        <v>172</v>
      </c>
      <c r="E198" s="24">
        <v>200</v>
      </c>
      <c r="F198" s="25">
        <f>'[1]9.ведомства'!G105</f>
        <v>454600</v>
      </c>
      <c r="G198" s="25">
        <f>'[1]9.ведомства'!H105</f>
        <v>0</v>
      </c>
      <c r="H198" s="25">
        <f>'[1]9.ведомства'!I105</f>
        <v>0</v>
      </c>
      <c r="I198" s="25">
        <f>'[1]9.ведомства'!J105</f>
        <v>0</v>
      </c>
      <c r="J198" s="25">
        <f>'[1]9.ведомства'!K105</f>
        <v>454600</v>
      </c>
      <c r="K198" s="25">
        <f>'[1]9.ведомства'!L105</f>
        <v>0</v>
      </c>
    </row>
    <row r="199" spans="1:11" ht="38.25" x14ac:dyDescent="0.25">
      <c r="A199" s="27" t="s">
        <v>173</v>
      </c>
      <c r="B199" s="23" t="s">
        <v>16</v>
      </c>
      <c r="C199" s="23" t="s">
        <v>111</v>
      </c>
      <c r="D199" s="23" t="s">
        <v>174</v>
      </c>
      <c r="E199" s="24"/>
      <c r="F199" s="25">
        <f>F200+F202+F206+F204</f>
        <v>48179880.07</v>
      </c>
      <c r="G199" s="25">
        <f t="shared" ref="G199:K199" si="89">G200+G202+G206+G204</f>
        <v>0</v>
      </c>
      <c r="H199" s="25">
        <f t="shared" si="89"/>
        <v>680200</v>
      </c>
      <c r="I199" s="25">
        <f t="shared" si="89"/>
        <v>0</v>
      </c>
      <c r="J199" s="25">
        <f t="shared" si="89"/>
        <v>48860080.07</v>
      </c>
      <c r="K199" s="25">
        <f t="shared" si="89"/>
        <v>0</v>
      </c>
    </row>
    <row r="200" spans="1:11" ht="63.75" x14ac:dyDescent="0.25">
      <c r="A200" s="27" t="s">
        <v>30</v>
      </c>
      <c r="B200" s="23" t="s">
        <v>16</v>
      </c>
      <c r="C200" s="23" t="s">
        <v>111</v>
      </c>
      <c r="D200" s="23" t="s">
        <v>175</v>
      </c>
      <c r="E200" s="24"/>
      <c r="F200" s="25">
        <f>F201</f>
        <v>750000</v>
      </c>
      <c r="G200" s="25">
        <f t="shared" ref="G200:K200" si="90">G201</f>
        <v>0</v>
      </c>
      <c r="H200" s="25">
        <f t="shared" si="90"/>
        <v>0</v>
      </c>
      <c r="I200" s="25">
        <f t="shared" si="90"/>
        <v>0</v>
      </c>
      <c r="J200" s="25">
        <f t="shared" si="90"/>
        <v>750000</v>
      </c>
      <c r="K200" s="25">
        <f t="shared" si="90"/>
        <v>0</v>
      </c>
    </row>
    <row r="201" spans="1:11" ht="38.25" x14ac:dyDescent="0.25">
      <c r="A201" s="27" t="s">
        <v>120</v>
      </c>
      <c r="B201" s="23" t="s">
        <v>16</v>
      </c>
      <c r="C201" s="23" t="s">
        <v>111</v>
      </c>
      <c r="D201" s="23" t="s">
        <v>175</v>
      </c>
      <c r="E201" s="24">
        <v>600</v>
      </c>
      <c r="F201" s="25">
        <f>'[1]9.ведомства'!G108</f>
        <v>750000</v>
      </c>
      <c r="G201" s="25">
        <f>'[1]9.ведомства'!H108</f>
        <v>0</v>
      </c>
      <c r="H201" s="25">
        <f>'[1]9.ведомства'!I108</f>
        <v>0</v>
      </c>
      <c r="I201" s="25">
        <f>'[1]9.ведомства'!J108</f>
        <v>0</v>
      </c>
      <c r="J201" s="25">
        <f>'[1]9.ведомства'!K108</f>
        <v>750000</v>
      </c>
      <c r="K201" s="25">
        <f>'[1]9.ведомства'!L108</f>
        <v>0</v>
      </c>
    </row>
    <row r="202" spans="1:11" ht="89.25" x14ac:dyDescent="0.25">
      <c r="A202" s="27" t="s">
        <v>176</v>
      </c>
      <c r="B202" s="23" t="s">
        <v>16</v>
      </c>
      <c r="C202" s="23" t="s">
        <v>111</v>
      </c>
      <c r="D202" s="23" t="s">
        <v>177</v>
      </c>
      <c r="E202" s="24"/>
      <c r="F202" s="25">
        <f>F203</f>
        <v>47429880.07</v>
      </c>
      <c r="G202" s="25">
        <f t="shared" ref="G202:K202" si="91">G203</f>
        <v>0</v>
      </c>
      <c r="H202" s="25">
        <f t="shared" si="91"/>
        <v>680200</v>
      </c>
      <c r="I202" s="25">
        <f t="shared" si="91"/>
        <v>0</v>
      </c>
      <c r="J202" s="25">
        <f t="shared" si="91"/>
        <v>48110080.07</v>
      </c>
      <c r="K202" s="25">
        <f t="shared" si="91"/>
        <v>0</v>
      </c>
    </row>
    <row r="203" spans="1:11" ht="38.25" x14ac:dyDescent="0.25">
      <c r="A203" s="27" t="s">
        <v>120</v>
      </c>
      <c r="B203" s="23" t="s">
        <v>16</v>
      </c>
      <c r="C203" s="23" t="s">
        <v>111</v>
      </c>
      <c r="D203" s="23" t="s">
        <v>177</v>
      </c>
      <c r="E203" s="24">
        <v>600</v>
      </c>
      <c r="F203" s="25">
        <f>'[1]9.ведомства'!G110</f>
        <v>47429880.07</v>
      </c>
      <c r="G203" s="25">
        <f>'[1]9.ведомства'!H110</f>
        <v>0</v>
      </c>
      <c r="H203" s="25">
        <f>'[1]9.ведомства'!I110</f>
        <v>680200</v>
      </c>
      <c r="I203" s="25">
        <f>'[1]9.ведомства'!J110</f>
        <v>0</v>
      </c>
      <c r="J203" s="25">
        <f>'[1]9.ведомства'!K110</f>
        <v>48110080.07</v>
      </c>
      <c r="K203" s="25">
        <f>'[1]9.ведомства'!L110</f>
        <v>0</v>
      </c>
    </row>
    <row r="204" spans="1:11" ht="25.5" hidden="1" x14ac:dyDescent="0.25">
      <c r="A204" s="27" t="s">
        <v>178</v>
      </c>
      <c r="B204" s="23" t="s">
        <v>16</v>
      </c>
      <c r="C204" s="23" t="s">
        <v>111</v>
      </c>
      <c r="D204" s="23" t="s">
        <v>179</v>
      </c>
      <c r="E204" s="24"/>
      <c r="F204" s="25">
        <f>F205</f>
        <v>0</v>
      </c>
      <c r="G204" s="25">
        <f t="shared" ref="G204:K204" si="92">G205</f>
        <v>0</v>
      </c>
      <c r="H204" s="25">
        <f t="shared" si="92"/>
        <v>0</v>
      </c>
      <c r="I204" s="25">
        <f t="shared" si="92"/>
        <v>0</v>
      </c>
      <c r="J204" s="25">
        <f t="shared" si="92"/>
        <v>0</v>
      </c>
      <c r="K204" s="25">
        <f t="shared" si="92"/>
        <v>0</v>
      </c>
    </row>
    <row r="205" spans="1:11" ht="38.25" hidden="1" x14ac:dyDescent="0.25">
      <c r="A205" s="27" t="s">
        <v>120</v>
      </c>
      <c r="B205" s="23" t="s">
        <v>16</v>
      </c>
      <c r="C205" s="23" t="s">
        <v>111</v>
      </c>
      <c r="D205" s="23" t="s">
        <v>179</v>
      </c>
      <c r="E205" s="24">
        <v>600</v>
      </c>
      <c r="F205" s="25">
        <f>'[1]9.ведомства'!G112</f>
        <v>0</v>
      </c>
      <c r="G205" s="25">
        <f>'[1]9.ведомства'!H112</f>
        <v>0</v>
      </c>
      <c r="H205" s="25">
        <f>'[1]9.ведомства'!I112</f>
        <v>0</v>
      </c>
      <c r="I205" s="25">
        <f>'[1]9.ведомства'!J112</f>
        <v>0</v>
      </c>
      <c r="J205" s="25">
        <f>'[1]9.ведомства'!K112</f>
        <v>0</v>
      </c>
      <c r="K205" s="25">
        <f>'[1]9.ведомства'!L112</f>
        <v>0</v>
      </c>
    </row>
    <row r="206" spans="1:11" ht="25.5" hidden="1" x14ac:dyDescent="0.25">
      <c r="A206" s="27" t="s">
        <v>180</v>
      </c>
      <c r="B206" s="23" t="s">
        <v>16</v>
      </c>
      <c r="C206" s="23" t="s">
        <v>111</v>
      </c>
      <c r="D206" s="23" t="s">
        <v>181</v>
      </c>
      <c r="E206" s="24"/>
      <c r="F206" s="25">
        <f>F207</f>
        <v>0</v>
      </c>
      <c r="G206" s="25">
        <f t="shared" ref="G206:K206" si="93">G207</f>
        <v>0</v>
      </c>
      <c r="H206" s="25">
        <f t="shared" si="93"/>
        <v>0</v>
      </c>
      <c r="I206" s="25">
        <f t="shared" si="93"/>
        <v>0</v>
      </c>
      <c r="J206" s="25">
        <f t="shared" si="93"/>
        <v>0</v>
      </c>
      <c r="K206" s="25">
        <f t="shared" si="93"/>
        <v>0</v>
      </c>
    </row>
    <row r="207" spans="1:11" ht="38.25" hidden="1" x14ac:dyDescent="0.25">
      <c r="A207" s="27" t="s">
        <v>120</v>
      </c>
      <c r="B207" s="23" t="s">
        <v>16</v>
      </c>
      <c r="C207" s="23" t="s">
        <v>111</v>
      </c>
      <c r="D207" s="23" t="s">
        <v>181</v>
      </c>
      <c r="E207" s="24">
        <v>600</v>
      </c>
      <c r="F207" s="25">
        <f>'[1]9.ведомства'!G114</f>
        <v>0</v>
      </c>
      <c r="G207" s="25">
        <f>'[1]9.ведомства'!H114</f>
        <v>0</v>
      </c>
      <c r="H207" s="25">
        <f>'[1]9.ведомства'!I114</f>
        <v>0</v>
      </c>
      <c r="I207" s="25">
        <f>'[1]9.ведомства'!J114</f>
        <v>0</v>
      </c>
      <c r="J207" s="25">
        <f>'[1]9.ведомства'!K114</f>
        <v>0</v>
      </c>
      <c r="K207" s="25">
        <f>'[1]9.ведомства'!L114</f>
        <v>0</v>
      </c>
    </row>
    <row r="208" spans="1:11" ht="25.5" x14ac:dyDescent="0.25">
      <c r="A208" s="27" t="s">
        <v>182</v>
      </c>
      <c r="B208" s="24" t="s">
        <v>33</v>
      </c>
      <c r="C208" s="24" t="s">
        <v>5</v>
      </c>
      <c r="D208" s="23"/>
      <c r="E208" s="24"/>
      <c r="F208" s="25">
        <f t="shared" ref="F208:K208" si="94">F209+F215+F227</f>
        <v>10428619.649999999</v>
      </c>
      <c r="G208" s="25">
        <f t="shared" si="94"/>
        <v>2443190</v>
      </c>
      <c r="H208" s="25">
        <f t="shared" si="94"/>
        <v>0</v>
      </c>
      <c r="I208" s="25">
        <f t="shared" si="94"/>
        <v>0</v>
      </c>
      <c r="J208" s="25">
        <f t="shared" si="94"/>
        <v>10428619.649999999</v>
      </c>
      <c r="K208" s="25">
        <f t="shared" si="94"/>
        <v>2443190</v>
      </c>
    </row>
    <row r="209" spans="1:11" x14ac:dyDescent="0.25">
      <c r="A209" s="27" t="s">
        <v>183</v>
      </c>
      <c r="B209" s="24" t="s">
        <v>33</v>
      </c>
      <c r="C209" s="24" t="s">
        <v>64</v>
      </c>
      <c r="D209" s="23"/>
      <c r="E209" s="24"/>
      <c r="F209" s="25">
        <f>F210</f>
        <v>2443190</v>
      </c>
      <c r="G209" s="25">
        <f t="shared" ref="G209:K211" si="95">G210</f>
        <v>2443190</v>
      </c>
      <c r="H209" s="25">
        <f t="shared" si="95"/>
        <v>0</v>
      </c>
      <c r="I209" s="25">
        <f t="shared" si="95"/>
        <v>0</v>
      </c>
      <c r="J209" s="25">
        <f t="shared" si="95"/>
        <v>2443190</v>
      </c>
      <c r="K209" s="25">
        <f t="shared" si="95"/>
        <v>2443190</v>
      </c>
    </row>
    <row r="210" spans="1:11" x14ac:dyDescent="0.25">
      <c r="A210" s="26" t="s">
        <v>19</v>
      </c>
      <c r="B210" s="24" t="s">
        <v>33</v>
      </c>
      <c r="C210" s="24" t="s">
        <v>64</v>
      </c>
      <c r="D210" s="23" t="s">
        <v>20</v>
      </c>
      <c r="E210" s="24"/>
      <c r="F210" s="25">
        <f>F211</f>
        <v>2443190</v>
      </c>
      <c r="G210" s="25">
        <f t="shared" si="95"/>
        <v>2443190</v>
      </c>
      <c r="H210" s="25">
        <f t="shared" si="95"/>
        <v>0</v>
      </c>
      <c r="I210" s="25">
        <f t="shared" si="95"/>
        <v>0</v>
      </c>
      <c r="J210" s="25">
        <f t="shared" si="95"/>
        <v>2443190</v>
      </c>
      <c r="K210" s="25">
        <f t="shared" si="95"/>
        <v>2443190</v>
      </c>
    </row>
    <row r="211" spans="1:11" ht="38.25" x14ac:dyDescent="0.25">
      <c r="A211" s="26" t="s">
        <v>21</v>
      </c>
      <c r="B211" s="24" t="s">
        <v>33</v>
      </c>
      <c r="C211" s="24" t="s">
        <v>64</v>
      </c>
      <c r="D211" s="23" t="s">
        <v>22</v>
      </c>
      <c r="E211" s="24"/>
      <c r="F211" s="25">
        <f>F212</f>
        <v>2443190</v>
      </c>
      <c r="G211" s="25">
        <f t="shared" si="95"/>
        <v>2443190</v>
      </c>
      <c r="H211" s="25">
        <f t="shared" si="95"/>
        <v>0</v>
      </c>
      <c r="I211" s="25">
        <f t="shared" si="95"/>
        <v>0</v>
      </c>
      <c r="J211" s="25">
        <f t="shared" si="95"/>
        <v>2443190</v>
      </c>
      <c r="K211" s="25">
        <f t="shared" si="95"/>
        <v>2443190</v>
      </c>
    </row>
    <row r="212" spans="1:11" ht="38.25" x14ac:dyDescent="0.25">
      <c r="A212" s="27" t="s">
        <v>184</v>
      </c>
      <c r="B212" s="24" t="s">
        <v>33</v>
      </c>
      <c r="C212" s="24" t="s">
        <v>64</v>
      </c>
      <c r="D212" s="24">
        <v>9020059300</v>
      </c>
      <c r="E212" s="24"/>
      <c r="F212" s="25">
        <f>SUM(F213:F214)</f>
        <v>2443190</v>
      </c>
      <c r="G212" s="25">
        <f t="shared" ref="G212:K212" si="96">SUM(G213:G214)</f>
        <v>2443190</v>
      </c>
      <c r="H212" s="25">
        <f t="shared" si="96"/>
        <v>0</v>
      </c>
      <c r="I212" s="25">
        <f t="shared" si="96"/>
        <v>0</v>
      </c>
      <c r="J212" s="25">
        <f t="shared" si="96"/>
        <v>2443190</v>
      </c>
      <c r="K212" s="25">
        <f t="shared" si="96"/>
        <v>2443190</v>
      </c>
    </row>
    <row r="213" spans="1:11" ht="76.5" x14ac:dyDescent="0.25">
      <c r="A213" s="27" t="s">
        <v>25</v>
      </c>
      <c r="B213" s="24" t="s">
        <v>33</v>
      </c>
      <c r="C213" s="24" t="s">
        <v>64</v>
      </c>
      <c r="D213" s="24">
        <v>9020059300</v>
      </c>
      <c r="E213" s="24">
        <v>100</v>
      </c>
      <c r="F213" s="25">
        <f>'[1]9.ведомства'!G120</f>
        <v>2443190</v>
      </c>
      <c r="G213" s="25">
        <f>'[1]9.ведомства'!H120</f>
        <v>2443190</v>
      </c>
      <c r="H213" s="25">
        <f>'[1]9.ведомства'!I120</f>
        <v>0</v>
      </c>
      <c r="I213" s="25">
        <f>'[1]9.ведомства'!J120</f>
        <v>0</v>
      </c>
      <c r="J213" s="25">
        <f>'[1]9.ведомства'!K120</f>
        <v>2443190</v>
      </c>
      <c r="K213" s="25">
        <f>'[1]9.ведомства'!L120</f>
        <v>2443190</v>
      </c>
    </row>
    <row r="214" spans="1:11" ht="25.5" hidden="1" x14ac:dyDescent="0.25">
      <c r="A214" s="27" t="s">
        <v>28</v>
      </c>
      <c r="B214" s="24" t="s">
        <v>33</v>
      </c>
      <c r="C214" s="24" t="s">
        <v>64</v>
      </c>
      <c r="D214" s="24">
        <v>9020059300</v>
      </c>
      <c r="E214" s="24">
        <v>200</v>
      </c>
      <c r="F214" s="25">
        <f>'[1]9.ведомства'!G121</f>
        <v>0</v>
      </c>
      <c r="G214" s="25">
        <f>'[1]9.ведомства'!H121</f>
        <v>0</v>
      </c>
      <c r="H214" s="25">
        <f>'[1]9.ведомства'!I121</f>
        <v>0</v>
      </c>
      <c r="I214" s="25">
        <f>'[1]9.ведомства'!J121</f>
        <v>0</v>
      </c>
      <c r="J214" s="25">
        <f>'[1]9.ведомства'!K121</f>
        <v>0</v>
      </c>
      <c r="K214" s="25">
        <f>'[1]9.ведомства'!L121</f>
        <v>0</v>
      </c>
    </row>
    <row r="215" spans="1:11" ht="51" x14ac:dyDescent="0.25">
      <c r="A215" s="27" t="s">
        <v>185</v>
      </c>
      <c r="B215" s="23" t="s">
        <v>33</v>
      </c>
      <c r="C215" s="23" t="s">
        <v>186</v>
      </c>
      <c r="D215" s="23"/>
      <c r="E215" s="24"/>
      <c r="F215" s="25">
        <f>F216</f>
        <v>7235429.6499999994</v>
      </c>
      <c r="G215" s="25">
        <f t="shared" ref="G215:K215" si="97">G216</f>
        <v>0</v>
      </c>
      <c r="H215" s="25">
        <f t="shared" si="97"/>
        <v>0</v>
      </c>
      <c r="I215" s="25">
        <f t="shared" si="97"/>
        <v>0</v>
      </c>
      <c r="J215" s="25">
        <f t="shared" si="97"/>
        <v>7235429.6499999994</v>
      </c>
      <c r="K215" s="25">
        <f t="shared" si="97"/>
        <v>0</v>
      </c>
    </row>
    <row r="216" spans="1:11" x14ac:dyDescent="0.25">
      <c r="A216" s="26" t="s">
        <v>19</v>
      </c>
      <c r="B216" s="23" t="s">
        <v>33</v>
      </c>
      <c r="C216" s="23" t="s">
        <v>186</v>
      </c>
      <c r="D216" s="23" t="s">
        <v>20</v>
      </c>
      <c r="E216" s="24"/>
      <c r="F216" s="25">
        <f>F217+F220</f>
        <v>7235429.6499999994</v>
      </c>
      <c r="G216" s="25">
        <f t="shared" ref="G216:K216" si="98">G217+G220</f>
        <v>0</v>
      </c>
      <c r="H216" s="25">
        <f t="shared" si="98"/>
        <v>0</v>
      </c>
      <c r="I216" s="25">
        <f t="shared" si="98"/>
        <v>0</v>
      </c>
      <c r="J216" s="25">
        <f t="shared" si="98"/>
        <v>7235429.6499999994</v>
      </c>
      <c r="K216" s="25">
        <f t="shared" si="98"/>
        <v>0</v>
      </c>
    </row>
    <row r="217" spans="1:11" ht="38.25" hidden="1" x14ac:dyDescent="0.25">
      <c r="A217" s="26" t="s">
        <v>21</v>
      </c>
      <c r="B217" s="23" t="s">
        <v>33</v>
      </c>
      <c r="C217" s="23" t="s">
        <v>186</v>
      </c>
      <c r="D217" s="23" t="s">
        <v>22</v>
      </c>
      <c r="E217" s="24"/>
      <c r="F217" s="25">
        <f>F218</f>
        <v>0</v>
      </c>
      <c r="G217" s="25">
        <f t="shared" ref="G217:K218" si="99">G218</f>
        <v>0</v>
      </c>
      <c r="H217" s="25">
        <f t="shared" si="99"/>
        <v>0</v>
      </c>
      <c r="I217" s="25">
        <f t="shared" si="99"/>
        <v>0</v>
      </c>
      <c r="J217" s="25">
        <f t="shared" si="99"/>
        <v>0</v>
      </c>
      <c r="K217" s="25">
        <f t="shared" si="99"/>
        <v>0</v>
      </c>
    </row>
    <row r="218" spans="1:11" ht="38.25" hidden="1" x14ac:dyDescent="0.25">
      <c r="A218" s="33" t="s">
        <v>187</v>
      </c>
      <c r="B218" s="23" t="s">
        <v>33</v>
      </c>
      <c r="C218" s="23" t="s">
        <v>186</v>
      </c>
      <c r="D218" s="23" t="s">
        <v>188</v>
      </c>
      <c r="E218" s="24"/>
      <c r="F218" s="25">
        <f>F219</f>
        <v>0</v>
      </c>
      <c r="G218" s="25">
        <f t="shared" si="99"/>
        <v>0</v>
      </c>
      <c r="H218" s="25">
        <f t="shared" si="99"/>
        <v>0</v>
      </c>
      <c r="I218" s="25">
        <f t="shared" si="99"/>
        <v>0</v>
      </c>
      <c r="J218" s="25">
        <f t="shared" si="99"/>
        <v>0</v>
      </c>
      <c r="K218" s="25">
        <f t="shared" si="99"/>
        <v>0</v>
      </c>
    </row>
    <row r="219" spans="1:11" ht="25.5" hidden="1" x14ac:dyDescent="0.25">
      <c r="A219" s="27" t="s">
        <v>28</v>
      </c>
      <c r="B219" s="23" t="s">
        <v>33</v>
      </c>
      <c r="C219" s="23" t="s">
        <v>186</v>
      </c>
      <c r="D219" s="23" t="s">
        <v>188</v>
      </c>
      <c r="E219" s="24">
        <v>200</v>
      </c>
      <c r="F219" s="25">
        <f>'[1]9.ведомства'!G126</f>
        <v>0</v>
      </c>
      <c r="G219" s="25">
        <f>'[1]9.ведомства'!H126</f>
        <v>0</v>
      </c>
      <c r="H219" s="25">
        <f>'[1]9.ведомства'!I126</f>
        <v>0</v>
      </c>
      <c r="I219" s="25">
        <f>'[1]9.ведомства'!J126</f>
        <v>0</v>
      </c>
      <c r="J219" s="25">
        <f>'[1]9.ведомства'!K126</f>
        <v>0</v>
      </c>
      <c r="K219" s="25">
        <f>'[1]9.ведомства'!L126</f>
        <v>0</v>
      </c>
    </row>
    <row r="220" spans="1:11" ht="25.5" x14ac:dyDescent="0.25">
      <c r="A220" s="28" t="s">
        <v>189</v>
      </c>
      <c r="B220" s="23" t="s">
        <v>33</v>
      </c>
      <c r="C220" s="23" t="s">
        <v>186</v>
      </c>
      <c r="D220" s="23" t="s">
        <v>190</v>
      </c>
      <c r="E220" s="24"/>
      <c r="F220" s="25">
        <f>F221+F223</f>
        <v>7235429.6499999994</v>
      </c>
      <c r="G220" s="25">
        <f t="shared" ref="G220:K220" si="100">G221+G223</f>
        <v>0</v>
      </c>
      <c r="H220" s="25">
        <f t="shared" si="100"/>
        <v>0</v>
      </c>
      <c r="I220" s="25">
        <f t="shared" si="100"/>
        <v>0</v>
      </c>
      <c r="J220" s="25">
        <f t="shared" si="100"/>
        <v>7235429.6499999994</v>
      </c>
      <c r="K220" s="25">
        <f t="shared" si="100"/>
        <v>0</v>
      </c>
    </row>
    <row r="221" spans="1:11" ht="63.75" x14ac:dyDescent="0.25">
      <c r="A221" s="27" t="s">
        <v>30</v>
      </c>
      <c r="B221" s="23" t="s">
        <v>33</v>
      </c>
      <c r="C221" s="23" t="s">
        <v>186</v>
      </c>
      <c r="D221" s="23" t="s">
        <v>191</v>
      </c>
      <c r="E221" s="24"/>
      <c r="F221" s="25">
        <f>F222</f>
        <v>100000</v>
      </c>
      <c r="G221" s="25">
        <f t="shared" ref="G221:K221" si="101">G222</f>
        <v>0</v>
      </c>
      <c r="H221" s="25">
        <f t="shared" si="101"/>
        <v>0</v>
      </c>
      <c r="I221" s="25">
        <f t="shared" si="101"/>
        <v>0</v>
      </c>
      <c r="J221" s="25">
        <f t="shared" si="101"/>
        <v>100000</v>
      </c>
      <c r="K221" s="25">
        <f t="shared" si="101"/>
        <v>0</v>
      </c>
    </row>
    <row r="222" spans="1:11" ht="76.5" x14ac:dyDescent="0.25">
      <c r="A222" s="27" t="s">
        <v>25</v>
      </c>
      <c r="B222" s="23" t="s">
        <v>33</v>
      </c>
      <c r="C222" s="23" t="s">
        <v>186</v>
      </c>
      <c r="D222" s="23" t="s">
        <v>191</v>
      </c>
      <c r="E222" s="24">
        <v>100</v>
      </c>
      <c r="F222" s="25">
        <f>'[1]9.ведомства'!G129</f>
        <v>100000</v>
      </c>
      <c r="G222" s="25">
        <f>'[1]9.ведомства'!H129</f>
        <v>0</v>
      </c>
      <c r="H222" s="25">
        <f>'[1]9.ведомства'!I129</f>
        <v>0</v>
      </c>
      <c r="I222" s="25">
        <f>'[1]9.ведомства'!J129</f>
        <v>0</v>
      </c>
      <c r="J222" s="25">
        <f>'[1]9.ведомства'!K129</f>
        <v>100000</v>
      </c>
      <c r="K222" s="25">
        <f>'[1]9.ведомства'!L129</f>
        <v>0</v>
      </c>
    </row>
    <row r="223" spans="1:11" ht="76.5" x14ac:dyDescent="0.25">
      <c r="A223" s="27" t="s">
        <v>192</v>
      </c>
      <c r="B223" s="23" t="s">
        <v>33</v>
      </c>
      <c r="C223" s="23" t="s">
        <v>186</v>
      </c>
      <c r="D223" s="23" t="s">
        <v>193</v>
      </c>
      <c r="E223" s="24"/>
      <c r="F223" s="25">
        <f>SUM(F224:F226)</f>
        <v>7135429.6499999994</v>
      </c>
      <c r="G223" s="25">
        <f t="shared" ref="G223:K223" si="102">SUM(G224:G226)</f>
        <v>0</v>
      </c>
      <c r="H223" s="25">
        <f t="shared" si="102"/>
        <v>0</v>
      </c>
      <c r="I223" s="25">
        <f t="shared" si="102"/>
        <v>0</v>
      </c>
      <c r="J223" s="25">
        <f t="shared" si="102"/>
        <v>7135429.6499999994</v>
      </c>
      <c r="K223" s="25">
        <f t="shared" si="102"/>
        <v>0</v>
      </c>
    </row>
    <row r="224" spans="1:11" ht="76.5" x14ac:dyDescent="0.25">
      <c r="A224" s="27" t="s">
        <v>25</v>
      </c>
      <c r="B224" s="23" t="s">
        <v>33</v>
      </c>
      <c r="C224" s="23" t="s">
        <v>186</v>
      </c>
      <c r="D224" s="23" t="s">
        <v>193</v>
      </c>
      <c r="E224" s="24">
        <v>100</v>
      </c>
      <c r="F224" s="25">
        <f>'[1]9.ведомства'!G131</f>
        <v>6687367</v>
      </c>
      <c r="G224" s="25">
        <f>'[1]9.ведомства'!H131</f>
        <v>0</v>
      </c>
      <c r="H224" s="25">
        <f>'[1]9.ведомства'!I131</f>
        <v>0</v>
      </c>
      <c r="I224" s="25">
        <f>'[1]9.ведомства'!J131</f>
        <v>0</v>
      </c>
      <c r="J224" s="25">
        <f>'[1]9.ведомства'!K131</f>
        <v>6687367</v>
      </c>
      <c r="K224" s="25">
        <f>'[1]9.ведомства'!L131</f>
        <v>0</v>
      </c>
    </row>
    <row r="225" spans="1:11" ht="25.5" x14ac:dyDescent="0.25">
      <c r="A225" s="27" t="s">
        <v>28</v>
      </c>
      <c r="B225" s="23" t="s">
        <v>33</v>
      </c>
      <c r="C225" s="23" t="s">
        <v>186</v>
      </c>
      <c r="D225" s="23" t="s">
        <v>193</v>
      </c>
      <c r="E225" s="24">
        <v>200</v>
      </c>
      <c r="F225" s="25">
        <f>'[1]9.ведомства'!G132</f>
        <v>247508.76</v>
      </c>
      <c r="G225" s="25">
        <f>'[1]9.ведомства'!H132</f>
        <v>0</v>
      </c>
      <c r="H225" s="25">
        <f>'[1]9.ведомства'!I132</f>
        <v>0</v>
      </c>
      <c r="I225" s="25">
        <f>'[1]9.ведомства'!J132</f>
        <v>0</v>
      </c>
      <c r="J225" s="25">
        <f>'[1]9.ведомства'!K132</f>
        <v>247508.76</v>
      </c>
      <c r="K225" s="25">
        <f>'[1]9.ведомства'!L132</f>
        <v>0</v>
      </c>
    </row>
    <row r="226" spans="1:11" x14ac:dyDescent="0.25">
      <c r="A226" s="27" t="s">
        <v>60</v>
      </c>
      <c r="B226" s="23" t="s">
        <v>33</v>
      </c>
      <c r="C226" s="23" t="s">
        <v>186</v>
      </c>
      <c r="D226" s="23" t="s">
        <v>193</v>
      </c>
      <c r="E226" s="24">
        <v>800</v>
      </c>
      <c r="F226" s="25">
        <f>'[1]9.ведомства'!G133</f>
        <v>200553.89</v>
      </c>
      <c r="G226" s="25">
        <f>'[1]9.ведомства'!H133</f>
        <v>0</v>
      </c>
      <c r="H226" s="25">
        <f>'[1]9.ведомства'!I133</f>
        <v>0</v>
      </c>
      <c r="I226" s="25">
        <f>'[1]9.ведомства'!J133</f>
        <v>0</v>
      </c>
      <c r="J226" s="25">
        <f>'[1]9.ведомства'!K133</f>
        <v>200553.89</v>
      </c>
      <c r="K226" s="25">
        <f>'[1]9.ведомства'!L133</f>
        <v>0</v>
      </c>
    </row>
    <row r="227" spans="1:11" ht="38.25" x14ac:dyDescent="0.25">
      <c r="A227" s="27" t="s">
        <v>194</v>
      </c>
      <c r="B227" s="23" t="s">
        <v>33</v>
      </c>
      <c r="C227" s="23" t="s">
        <v>195</v>
      </c>
      <c r="D227" s="23"/>
      <c r="E227" s="24"/>
      <c r="F227" s="25">
        <f>F228</f>
        <v>750000</v>
      </c>
      <c r="G227" s="25">
        <f t="shared" ref="G227:K228" si="103">G228</f>
        <v>0</v>
      </c>
      <c r="H227" s="25">
        <f t="shared" si="103"/>
        <v>0</v>
      </c>
      <c r="I227" s="25">
        <f t="shared" si="103"/>
        <v>0</v>
      </c>
      <c r="J227" s="25">
        <f t="shared" si="103"/>
        <v>750000</v>
      </c>
      <c r="K227" s="25">
        <f t="shared" si="103"/>
        <v>0</v>
      </c>
    </row>
    <row r="228" spans="1:11" ht="25.5" x14ac:dyDescent="0.25">
      <c r="A228" s="22" t="s">
        <v>196</v>
      </c>
      <c r="B228" s="23" t="s">
        <v>33</v>
      </c>
      <c r="C228" s="23" t="s">
        <v>195</v>
      </c>
      <c r="D228" s="23" t="s">
        <v>113</v>
      </c>
      <c r="E228" s="24"/>
      <c r="F228" s="25">
        <f>F229</f>
        <v>750000</v>
      </c>
      <c r="G228" s="25">
        <f t="shared" si="103"/>
        <v>0</v>
      </c>
      <c r="H228" s="25">
        <f t="shared" si="103"/>
        <v>0</v>
      </c>
      <c r="I228" s="25">
        <f t="shared" si="103"/>
        <v>0</v>
      </c>
      <c r="J228" s="25">
        <f t="shared" si="103"/>
        <v>750000</v>
      </c>
      <c r="K228" s="25">
        <f t="shared" si="103"/>
        <v>0</v>
      </c>
    </row>
    <row r="229" spans="1:11" ht="25.5" x14ac:dyDescent="0.25">
      <c r="A229" s="27" t="s">
        <v>197</v>
      </c>
      <c r="B229" s="23" t="s">
        <v>33</v>
      </c>
      <c r="C229" s="23" t="s">
        <v>195</v>
      </c>
      <c r="D229" s="23" t="s">
        <v>198</v>
      </c>
      <c r="E229" s="24"/>
      <c r="F229" s="25">
        <f>F230+F233+F236</f>
        <v>750000</v>
      </c>
      <c r="G229" s="25">
        <f t="shared" ref="G229:K229" si="104">G230+G233+G236</f>
        <v>0</v>
      </c>
      <c r="H229" s="25">
        <f t="shared" si="104"/>
        <v>0</v>
      </c>
      <c r="I229" s="25">
        <f t="shared" si="104"/>
        <v>0</v>
      </c>
      <c r="J229" s="25">
        <f t="shared" si="104"/>
        <v>750000</v>
      </c>
      <c r="K229" s="25">
        <f t="shared" si="104"/>
        <v>0</v>
      </c>
    </row>
    <row r="230" spans="1:11" ht="38.25" x14ac:dyDescent="0.25">
      <c r="A230" s="27" t="s">
        <v>199</v>
      </c>
      <c r="B230" s="23" t="s">
        <v>33</v>
      </c>
      <c r="C230" s="23" t="s">
        <v>195</v>
      </c>
      <c r="D230" s="23" t="s">
        <v>200</v>
      </c>
      <c r="E230" s="24"/>
      <c r="F230" s="25">
        <f>F231</f>
        <v>600000</v>
      </c>
      <c r="G230" s="25">
        <f t="shared" ref="G230:K231" si="105">G231</f>
        <v>0</v>
      </c>
      <c r="H230" s="25">
        <f t="shared" si="105"/>
        <v>0</v>
      </c>
      <c r="I230" s="25">
        <f t="shared" si="105"/>
        <v>0</v>
      </c>
      <c r="J230" s="25">
        <f t="shared" si="105"/>
        <v>600000</v>
      </c>
      <c r="K230" s="25">
        <f t="shared" si="105"/>
        <v>0</v>
      </c>
    </row>
    <row r="231" spans="1:11" ht="25.5" x14ac:dyDescent="0.25">
      <c r="A231" s="28" t="s">
        <v>124</v>
      </c>
      <c r="B231" s="23" t="s">
        <v>33</v>
      </c>
      <c r="C231" s="23" t="s">
        <v>195</v>
      </c>
      <c r="D231" s="23" t="s">
        <v>201</v>
      </c>
      <c r="E231" s="24"/>
      <c r="F231" s="25">
        <f>F232</f>
        <v>600000</v>
      </c>
      <c r="G231" s="25">
        <f t="shared" si="105"/>
        <v>0</v>
      </c>
      <c r="H231" s="25">
        <f t="shared" si="105"/>
        <v>0</v>
      </c>
      <c r="I231" s="25">
        <f t="shared" si="105"/>
        <v>0</v>
      </c>
      <c r="J231" s="25">
        <f t="shared" si="105"/>
        <v>600000</v>
      </c>
      <c r="K231" s="25">
        <f t="shared" si="105"/>
        <v>0</v>
      </c>
    </row>
    <row r="232" spans="1:11" ht="25.5" x14ac:dyDescent="0.25">
      <c r="A232" s="27" t="s">
        <v>28</v>
      </c>
      <c r="B232" s="23" t="s">
        <v>33</v>
      </c>
      <c r="C232" s="23" t="s">
        <v>195</v>
      </c>
      <c r="D232" s="23" t="s">
        <v>201</v>
      </c>
      <c r="E232" s="24">
        <v>200</v>
      </c>
      <c r="F232" s="25">
        <f>'[1]9.ведомства'!G139</f>
        <v>600000</v>
      </c>
      <c r="G232" s="25">
        <f>'[1]9.ведомства'!H139</f>
        <v>0</v>
      </c>
      <c r="H232" s="25">
        <f>'[1]9.ведомства'!I139</f>
        <v>0</v>
      </c>
      <c r="I232" s="25">
        <f>'[1]9.ведомства'!J139</f>
        <v>0</v>
      </c>
      <c r="J232" s="25">
        <f>'[1]9.ведомства'!K139</f>
        <v>600000</v>
      </c>
      <c r="K232" s="25">
        <f>'[1]9.ведомства'!L139</f>
        <v>0</v>
      </c>
    </row>
    <row r="233" spans="1:11" ht="38.25" x14ac:dyDescent="0.25">
      <c r="A233" s="27" t="s">
        <v>202</v>
      </c>
      <c r="B233" s="23" t="s">
        <v>33</v>
      </c>
      <c r="C233" s="23" t="s">
        <v>195</v>
      </c>
      <c r="D233" s="23" t="s">
        <v>203</v>
      </c>
      <c r="E233" s="24"/>
      <c r="F233" s="25">
        <f>F234</f>
        <v>150000</v>
      </c>
      <c r="G233" s="25">
        <f t="shared" ref="G233:K234" si="106">G234</f>
        <v>0</v>
      </c>
      <c r="H233" s="25">
        <f t="shared" si="106"/>
        <v>0</v>
      </c>
      <c r="I233" s="25">
        <f t="shared" si="106"/>
        <v>0</v>
      </c>
      <c r="J233" s="25">
        <f t="shared" si="106"/>
        <v>150000</v>
      </c>
      <c r="K233" s="25">
        <f t="shared" si="106"/>
        <v>0</v>
      </c>
    </row>
    <row r="234" spans="1:11" ht="25.5" x14ac:dyDescent="0.25">
      <c r="A234" s="28" t="s">
        <v>124</v>
      </c>
      <c r="B234" s="23" t="s">
        <v>33</v>
      </c>
      <c r="C234" s="23" t="s">
        <v>195</v>
      </c>
      <c r="D234" s="23" t="s">
        <v>204</v>
      </c>
      <c r="E234" s="24"/>
      <c r="F234" s="25">
        <f>F235</f>
        <v>150000</v>
      </c>
      <c r="G234" s="25">
        <f t="shared" si="106"/>
        <v>0</v>
      </c>
      <c r="H234" s="25">
        <f t="shared" si="106"/>
        <v>0</v>
      </c>
      <c r="I234" s="25">
        <f t="shared" si="106"/>
        <v>0</v>
      </c>
      <c r="J234" s="25">
        <f t="shared" si="106"/>
        <v>150000</v>
      </c>
      <c r="K234" s="25">
        <f t="shared" si="106"/>
        <v>0</v>
      </c>
    </row>
    <row r="235" spans="1:11" ht="25.5" x14ac:dyDescent="0.25">
      <c r="A235" s="27" t="s">
        <v>28</v>
      </c>
      <c r="B235" s="23" t="s">
        <v>33</v>
      </c>
      <c r="C235" s="23" t="s">
        <v>195</v>
      </c>
      <c r="D235" s="23" t="s">
        <v>204</v>
      </c>
      <c r="E235" s="24">
        <v>200</v>
      </c>
      <c r="F235" s="25">
        <f>'[1]9.ведомства'!G142</f>
        <v>150000</v>
      </c>
      <c r="G235" s="25">
        <f>'[1]9.ведомства'!H142</f>
        <v>0</v>
      </c>
      <c r="H235" s="25">
        <f>'[1]9.ведомства'!I142</f>
        <v>0</v>
      </c>
      <c r="I235" s="25">
        <f>'[1]9.ведомства'!J142</f>
        <v>0</v>
      </c>
      <c r="J235" s="25">
        <f>'[1]9.ведомства'!K142</f>
        <v>150000</v>
      </c>
      <c r="K235" s="25">
        <f>'[1]9.ведомства'!L142</f>
        <v>0</v>
      </c>
    </row>
    <row r="236" spans="1:11" ht="51" hidden="1" x14ac:dyDescent="0.25">
      <c r="A236" s="34" t="s">
        <v>205</v>
      </c>
      <c r="B236" s="23" t="s">
        <v>33</v>
      </c>
      <c r="C236" s="23" t="s">
        <v>195</v>
      </c>
      <c r="D236" s="23" t="s">
        <v>206</v>
      </c>
      <c r="E236" s="24"/>
      <c r="F236" s="25">
        <f>F237</f>
        <v>0</v>
      </c>
      <c r="G236" s="25">
        <f>G237</f>
        <v>0</v>
      </c>
      <c r="H236" s="25">
        <f t="shared" ref="H236:K237" si="107">H237</f>
        <v>0</v>
      </c>
      <c r="I236" s="25">
        <f t="shared" si="107"/>
        <v>0</v>
      </c>
      <c r="J236" s="25">
        <f t="shared" si="107"/>
        <v>0</v>
      </c>
      <c r="K236" s="25">
        <f t="shared" si="107"/>
        <v>0</v>
      </c>
    </row>
    <row r="237" spans="1:11" ht="25.5" hidden="1" x14ac:dyDescent="0.25">
      <c r="A237" s="34" t="s">
        <v>207</v>
      </c>
      <c r="B237" s="23" t="s">
        <v>33</v>
      </c>
      <c r="C237" s="23" t="s">
        <v>195</v>
      </c>
      <c r="D237" s="23" t="s">
        <v>208</v>
      </c>
      <c r="E237" s="24"/>
      <c r="F237" s="25">
        <f>F238</f>
        <v>0</v>
      </c>
      <c r="G237" s="25">
        <f>G238</f>
        <v>0</v>
      </c>
      <c r="H237" s="25">
        <f t="shared" si="107"/>
        <v>0</v>
      </c>
      <c r="I237" s="25">
        <f t="shared" si="107"/>
        <v>0</v>
      </c>
      <c r="J237" s="25">
        <f t="shared" si="107"/>
        <v>0</v>
      </c>
      <c r="K237" s="25">
        <f t="shared" si="107"/>
        <v>0</v>
      </c>
    </row>
    <row r="238" spans="1:11" ht="25.5" hidden="1" x14ac:dyDescent="0.25">
      <c r="A238" s="27" t="s">
        <v>28</v>
      </c>
      <c r="B238" s="23" t="s">
        <v>33</v>
      </c>
      <c r="C238" s="23" t="s">
        <v>195</v>
      </c>
      <c r="D238" s="23" t="s">
        <v>208</v>
      </c>
      <c r="E238" s="24">
        <v>200</v>
      </c>
      <c r="F238" s="25">
        <f>'[1]9.ведомства'!G145</f>
        <v>0</v>
      </c>
      <c r="G238" s="25">
        <f>'[1]9.ведомства'!H145</f>
        <v>0</v>
      </c>
      <c r="H238" s="25">
        <f>'[1]9.ведомства'!I145</f>
        <v>0</v>
      </c>
      <c r="I238" s="25">
        <f>'[1]9.ведомства'!J145</f>
        <v>0</v>
      </c>
      <c r="J238" s="25">
        <f>'[1]9.ведомства'!K145</f>
        <v>0</v>
      </c>
      <c r="K238" s="25">
        <f>'[1]9.ведомства'!L145</f>
        <v>0</v>
      </c>
    </row>
    <row r="239" spans="1:11" x14ac:dyDescent="0.25">
      <c r="A239" s="27" t="s">
        <v>209</v>
      </c>
      <c r="B239" s="23" t="s">
        <v>64</v>
      </c>
      <c r="C239" s="23"/>
      <c r="D239" s="23"/>
      <c r="E239" s="24"/>
      <c r="F239" s="25">
        <f t="shared" ref="F239:K239" si="108">F240+F250+F265+F298+F318</f>
        <v>192534804.07999998</v>
      </c>
      <c r="G239" s="25">
        <f t="shared" si="108"/>
        <v>13095160.289999999</v>
      </c>
      <c r="H239" s="25">
        <f t="shared" si="108"/>
        <v>2385000</v>
      </c>
      <c r="I239" s="25">
        <f t="shared" si="108"/>
        <v>0</v>
      </c>
      <c r="J239" s="25">
        <f t="shared" si="108"/>
        <v>194919804.07999998</v>
      </c>
      <c r="K239" s="25">
        <f t="shared" si="108"/>
        <v>13095160.289999999</v>
      </c>
    </row>
    <row r="240" spans="1:11" x14ac:dyDescent="0.25">
      <c r="A240" s="28" t="s">
        <v>210</v>
      </c>
      <c r="B240" s="23" t="s">
        <v>64</v>
      </c>
      <c r="C240" s="23" t="s">
        <v>211</v>
      </c>
      <c r="D240" s="23"/>
      <c r="E240" s="24"/>
      <c r="F240" s="25">
        <f>F241</f>
        <v>7324436</v>
      </c>
      <c r="G240" s="25">
        <f t="shared" ref="G240:K242" si="109">G241</f>
        <v>7324436</v>
      </c>
      <c r="H240" s="25">
        <f t="shared" si="109"/>
        <v>0</v>
      </c>
      <c r="I240" s="25">
        <f t="shared" si="109"/>
        <v>0</v>
      </c>
      <c r="J240" s="25">
        <f t="shared" si="109"/>
        <v>7324436</v>
      </c>
      <c r="K240" s="25">
        <f t="shared" si="109"/>
        <v>7324436</v>
      </c>
    </row>
    <row r="241" spans="1:11" ht="38.25" x14ac:dyDescent="0.25">
      <c r="A241" s="27" t="s">
        <v>212</v>
      </c>
      <c r="B241" s="23" t="s">
        <v>64</v>
      </c>
      <c r="C241" s="23" t="s">
        <v>211</v>
      </c>
      <c r="D241" s="23" t="s">
        <v>213</v>
      </c>
      <c r="E241" s="23"/>
      <c r="F241" s="25">
        <f>F242</f>
        <v>7324436</v>
      </c>
      <c r="G241" s="25">
        <f t="shared" si="109"/>
        <v>7324436</v>
      </c>
      <c r="H241" s="25">
        <f t="shared" si="109"/>
        <v>0</v>
      </c>
      <c r="I241" s="25">
        <f t="shared" si="109"/>
        <v>0</v>
      </c>
      <c r="J241" s="25">
        <f t="shared" si="109"/>
        <v>7324436</v>
      </c>
      <c r="K241" s="25">
        <f t="shared" si="109"/>
        <v>7324436</v>
      </c>
    </row>
    <row r="242" spans="1:11" ht="38.25" x14ac:dyDescent="0.25">
      <c r="A242" s="27" t="s">
        <v>214</v>
      </c>
      <c r="B242" s="23" t="s">
        <v>64</v>
      </c>
      <c r="C242" s="23" t="s">
        <v>211</v>
      </c>
      <c r="D242" s="23" t="s">
        <v>215</v>
      </c>
      <c r="E242" s="23"/>
      <c r="F242" s="25">
        <f>F243</f>
        <v>7324436</v>
      </c>
      <c r="G242" s="25">
        <f t="shared" si="109"/>
        <v>7324436</v>
      </c>
      <c r="H242" s="25">
        <f t="shared" si="109"/>
        <v>0</v>
      </c>
      <c r="I242" s="25">
        <f t="shared" si="109"/>
        <v>0</v>
      </c>
      <c r="J242" s="25">
        <f t="shared" si="109"/>
        <v>7324436</v>
      </c>
      <c r="K242" s="25">
        <f t="shared" si="109"/>
        <v>7324436</v>
      </c>
    </row>
    <row r="243" spans="1:11" ht="51" x14ac:dyDescent="0.25">
      <c r="A243" s="27" t="s">
        <v>216</v>
      </c>
      <c r="B243" s="23" t="s">
        <v>64</v>
      </c>
      <c r="C243" s="23" t="s">
        <v>211</v>
      </c>
      <c r="D243" s="23" t="s">
        <v>217</v>
      </c>
      <c r="E243" s="23"/>
      <c r="F243" s="25">
        <f>F244+F246+F248</f>
        <v>7324436</v>
      </c>
      <c r="G243" s="25">
        <f t="shared" ref="G243:K243" si="110">G244+G246+G248</f>
        <v>7324436</v>
      </c>
      <c r="H243" s="25">
        <f t="shared" si="110"/>
        <v>0</v>
      </c>
      <c r="I243" s="25">
        <f t="shared" si="110"/>
        <v>0</v>
      </c>
      <c r="J243" s="25">
        <f t="shared" si="110"/>
        <v>7324436</v>
      </c>
      <c r="K243" s="25">
        <f t="shared" si="110"/>
        <v>7324436</v>
      </c>
    </row>
    <row r="244" spans="1:11" ht="38.25" x14ac:dyDescent="0.25">
      <c r="A244" s="28" t="s">
        <v>218</v>
      </c>
      <c r="B244" s="23" t="s">
        <v>64</v>
      </c>
      <c r="C244" s="23" t="s">
        <v>211</v>
      </c>
      <c r="D244" s="23" t="s">
        <v>219</v>
      </c>
      <c r="E244" s="23"/>
      <c r="F244" s="25">
        <f>F245</f>
        <v>7306416</v>
      </c>
      <c r="G244" s="25">
        <f t="shared" ref="G244:K244" si="111">G245</f>
        <v>7306416</v>
      </c>
      <c r="H244" s="25">
        <f t="shared" si="111"/>
        <v>0</v>
      </c>
      <c r="I244" s="25">
        <f t="shared" si="111"/>
        <v>0</v>
      </c>
      <c r="J244" s="25">
        <f t="shared" si="111"/>
        <v>7306416</v>
      </c>
      <c r="K244" s="25">
        <f t="shared" si="111"/>
        <v>7306416</v>
      </c>
    </row>
    <row r="245" spans="1:11" ht="25.5" x14ac:dyDescent="0.25">
      <c r="A245" s="27" t="s">
        <v>28</v>
      </c>
      <c r="B245" s="23" t="s">
        <v>64</v>
      </c>
      <c r="C245" s="23" t="s">
        <v>211</v>
      </c>
      <c r="D245" s="23" t="s">
        <v>219</v>
      </c>
      <c r="E245" s="23" t="s">
        <v>29</v>
      </c>
      <c r="F245" s="25">
        <f>'[1]9.ведомства'!G776</f>
        <v>7306416</v>
      </c>
      <c r="G245" s="25">
        <f>'[1]9.ведомства'!H776</f>
        <v>7306416</v>
      </c>
      <c r="H245" s="25">
        <f>'[1]9.ведомства'!I776</f>
        <v>0</v>
      </c>
      <c r="I245" s="25">
        <f>'[1]9.ведомства'!J776</f>
        <v>0</v>
      </c>
      <c r="J245" s="25">
        <f>'[1]9.ведомства'!K776</f>
        <v>7306416</v>
      </c>
      <c r="K245" s="25">
        <f>'[1]9.ведомства'!L776</f>
        <v>7306416</v>
      </c>
    </row>
    <row r="246" spans="1:11" ht="63.75" x14ac:dyDescent="0.25">
      <c r="A246" s="28" t="s">
        <v>220</v>
      </c>
      <c r="B246" s="23" t="s">
        <v>64</v>
      </c>
      <c r="C246" s="23" t="s">
        <v>211</v>
      </c>
      <c r="D246" s="23" t="s">
        <v>221</v>
      </c>
      <c r="E246" s="23"/>
      <c r="F246" s="25">
        <f>F247</f>
        <v>18020</v>
      </c>
      <c r="G246" s="25">
        <f t="shared" ref="G246:K246" si="112">G247</f>
        <v>18020</v>
      </c>
      <c r="H246" s="25">
        <f t="shared" si="112"/>
        <v>0</v>
      </c>
      <c r="I246" s="25">
        <f t="shared" si="112"/>
        <v>0</v>
      </c>
      <c r="J246" s="25">
        <f t="shared" si="112"/>
        <v>18020</v>
      </c>
      <c r="K246" s="25">
        <f t="shared" si="112"/>
        <v>18020</v>
      </c>
    </row>
    <row r="247" spans="1:11" ht="25.5" x14ac:dyDescent="0.25">
      <c r="A247" s="27" t="s">
        <v>28</v>
      </c>
      <c r="B247" s="23" t="s">
        <v>64</v>
      </c>
      <c r="C247" s="23" t="s">
        <v>211</v>
      </c>
      <c r="D247" s="23" t="s">
        <v>221</v>
      </c>
      <c r="E247" s="23" t="s">
        <v>29</v>
      </c>
      <c r="F247" s="25">
        <f>'[1]9.ведомства'!G778</f>
        <v>18020</v>
      </c>
      <c r="G247" s="25">
        <f>'[1]9.ведомства'!H778</f>
        <v>18020</v>
      </c>
      <c r="H247" s="25">
        <f>'[1]9.ведомства'!I778</f>
        <v>0</v>
      </c>
      <c r="I247" s="25">
        <f>'[1]9.ведомства'!J778</f>
        <v>0</v>
      </c>
      <c r="J247" s="25">
        <f>'[1]9.ведомства'!K778</f>
        <v>18020</v>
      </c>
      <c r="K247" s="25">
        <f>'[1]9.ведомства'!L778</f>
        <v>18020</v>
      </c>
    </row>
    <row r="248" spans="1:11" ht="51" hidden="1" x14ac:dyDescent="0.25">
      <c r="A248" s="27" t="s">
        <v>222</v>
      </c>
      <c r="B248" s="23" t="s">
        <v>64</v>
      </c>
      <c r="C248" s="23" t="s">
        <v>211</v>
      </c>
      <c r="D248" s="23" t="s">
        <v>223</v>
      </c>
      <c r="E248" s="23"/>
      <c r="F248" s="25">
        <f>F249</f>
        <v>0</v>
      </c>
      <c r="G248" s="25">
        <f t="shared" ref="G248:K248" si="113">G249</f>
        <v>0</v>
      </c>
      <c r="H248" s="25">
        <f t="shared" si="113"/>
        <v>0</v>
      </c>
      <c r="I248" s="25">
        <f t="shared" si="113"/>
        <v>0</v>
      </c>
      <c r="J248" s="25">
        <f t="shared" si="113"/>
        <v>0</v>
      </c>
      <c r="K248" s="25">
        <f t="shared" si="113"/>
        <v>0</v>
      </c>
    </row>
    <row r="249" spans="1:11" ht="25.5" hidden="1" x14ac:dyDescent="0.25">
      <c r="A249" s="27" t="s">
        <v>28</v>
      </c>
      <c r="B249" s="23" t="s">
        <v>64</v>
      </c>
      <c r="C249" s="23" t="s">
        <v>211</v>
      </c>
      <c r="D249" s="23" t="s">
        <v>223</v>
      </c>
      <c r="E249" s="23" t="s">
        <v>29</v>
      </c>
      <c r="F249" s="25">
        <f>'[1]9.ведомства'!G780</f>
        <v>0</v>
      </c>
      <c r="G249" s="25">
        <f>'[1]9.ведомства'!H780</f>
        <v>0</v>
      </c>
      <c r="H249" s="25">
        <f>'[1]9.ведомства'!I780</f>
        <v>0</v>
      </c>
      <c r="I249" s="25">
        <f>'[1]9.ведомства'!J780</f>
        <v>0</v>
      </c>
      <c r="J249" s="25">
        <f>'[1]9.ведомства'!K780</f>
        <v>0</v>
      </c>
      <c r="K249" s="25">
        <f>'[1]9.ведомства'!L780</f>
        <v>0</v>
      </c>
    </row>
    <row r="250" spans="1:11" x14ac:dyDescent="0.25">
      <c r="A250" s="27" t="s">
        <v>224</v>
      </c>
      <c r="B250" s="23" t="s">
        <v>64</v>
      </c>
      <c r="C250" s="23" t="s">
        <v>225</v>
      </c>
      <c r="D250" s="23"/>
      <c r="E250" s="24"/>
      <c r="F250" s="35">
        <f>F251</f>
        <v>20304763.879999999</v>
      </c>
      <c r="G250" s="35">
        <f t="shared" ref="G250:K250" si="114">G251</f>
        <v>5704394.8799999999</v>
      </c>
      <c r="H250" s="35">
        <f t="shared" si="114"/>
        <v>0</v>
      </c>
      <c r="I250" s="35">
        <f t="shared" si="114"/>
        <v>0</v>
      </c>
      <c r="J250" s="35">
        <f t="shared" si="114"/>
        <v>20304763.880000003</v>
      </c>
      <c r="K250" s="35">
        <f t="shared" si="114"/>
        <v>5704394.8799999999</v>
      </c>
    </row>
    <row r="251" spans="1:11" ht="25.5" x14ac:dyDescent="0.25">
      <c r="A251" s="36" t="s">
        <v>226</v>
      </c>
      <c r="B251" s="23" t="s">
        <v>64</v>
      </c>
      <c r="C251" s="23" t="s">
        <v>225</v>
      </c>
      <c r="D251" s="23" t="s">
        <v>113</v>
      </c>
      <c r="E251" s="23"/>
      <c r="F251" s="37">
        <f>F253</f>
        <v>20304763.879999999</v>
      </c>
      <c r="G251" s="37">
        <f t="shared" ref="G251:K251" si="115">G253</f>
        <v>5704394.8799999999</v>
      </c>
      <c r="H251" s="37">
        <f t="shared" si="115"/>
        <v>0</v>
      </c>
      <c r="I251" s="37">
        <f t="shared" si="115"/>
        <v>0</v>
      </c>
      <c r="J251" s="37">
        <f t="shared" si="115"/>
        <v>20304763.880000003</v>
      </c>
      <c r="K251" s="37">
        <f t="shared" si="115"/>
        <v>5704394.8799999999</v>
      </c>
    </row>
    <row r="252" spans="1:11" ht="25.5" x14ac:dyDescent="0.25">
      <c r="A252" s="36" t="s">
        <v>227</v>
      </c>
      <c r="B252" s="23" t="s">
        <v>64</v>
      </c>
      <c r="C252" s="23" t="s">
        <v>225</v>
      </c>
      <c r="D252" s="23" t="s">
        <v>228</v>
      </c>
      <c r="E252" s="23"/>
      <c r="F252" s="37">
        <f>F253</f>
        <v>20304763.879999999</v>
      </c>
      <c r="G252" s="37">
        <f t="shared" ref="G252:K252" si="116">G253</f>
        <v>5704394.8799999999</v>
      </c>
      <c r="H252" s="37">
        <f t="shared" si="116"/>
        <v>0</v>
      </c>
      <c r="I252" s="37">
        <f t="shared" si="116"/>
        <v>0</v>
      </c>
      <c r="J252" s="37">
        <f t="shared" si="116"/>
        <v>20304763.880000003</v>
      </c>
      <c r="K252" s="37">
        <f t="shared" si="116"/>
        <v>5704394.8799999999</v>
      </c>
    </row>
    <row r="253" spans="1:11" ht="82.5" customHeight="1" x14ac:dyDescent="0.25">
      <c r="A253" s="36" t="s">
        <v>229</v>
      </c>
      <c r="B253" s="23" t="s">
        <v>64</v>
      </c>
      <c r="C253" s="23" t="s">
        <v>225</v>
      </c>
      <c r="D253" s="23" t="s">
        <v>230</v>
      </c>
      <c r="E253" s="23"/>
      <c r="F253" s="37">
        <f>F254+F256+F260+F263+F258</f>
        <v>20304763.879999999</v>
      </c>
      <c r="G253" s="37">
        <f t="shared" ref="G253:K253" si="117">G254+G256+G260+G263+G258</f>
        <v>5704394.8799999999</v>
      </c>
      <c r="H253" s="37">
        <f t="shared" si="117"/>
        <v>0</v>
      </c>
      <c r="I253" s="37">
        <f t="shared" si="117"/>
        <v>0</v>
      </c>
      <c r="J253" s="37">
        <f t="shared" si="117"/>
        <v>20304763.880000003</v>
      </c>
      <c r="K253" s="37">
        <f t="shared" si="117"/>
        <v>5704394.8799999999</v>
      </c>
    </row>
    <row r="254" spans="1:11" ht="102" hidden="1" x14ac:dyDescent="0.25">
      <c r="A254" s="28" t="s">
        <v>231</v>
      </c>
      <c r="B254" s="23" t="s">
        <v>64</v>
      </c>
      <c r="C254" s="23" t="s">
        <v>225</v>
      </c>
      <c r="D254" s="23" t="s">
        <v>232</v>
      </c>
      <c r="E254" s="23"/>
      <c r="F254" s="37">
        <f>F255</f>
        <v>5368170</v>
      </c>
      <c r="G254" s="37">
        <f t="shared" ref="G254:K254" si="118">G255</f>
        <v>5368170</v>
      </c>
      <c r="H254" s="37">
        <f t="shared" si="118"/>
        <v>-5368170</v>
      </c>
      <c r="I254" s="37">
        <f t="shared" si="118"/>
        <v>-5368170</v>
      </c>
      <c r="J254" s="37">
        <f t="shared" si="118"/>
        <v>0</v>
      </c>
      <c r="K254" s="37">
        <f t="shared" si="118"/>
        <v>0</v>
      </c>
    </row>
    <row r="255" spans="1:11" hidden="1" x14ac:dyDescent="0.25">
      <c r="A255" s="27" t="s">
        <v>60</v>
      </c>
      <c r="B255" s="23" t="s">
        <v>64</v>
      </c>
      <c r="C255" s="23" t="s">
        <v>225</v>
      </c>
      <c r="D255" s="23" t="s">
        <v>232</v>
      </c>
      <c r="E255" s="23" t="s">
        <v>61</v>
      </c>
      <c r="F255" s="37">
        <f>'[1]9.ведомства'!G786</f>
        <v>5368170</v>
      </c>
      <c r="G255" s="37">
        <f>'[1]9.ведомства'!H786</f>
        <v>5368170</v>
      </c>
      <c r="H255" s="37">
        <f>'[1]9.ведомства'!I786</f>
        <v>-5368170</v>
      </c>
      <c r="I255" s="37">
        <f>'[1]9.ведомства'!J786</f>
        <v>-5368170</v>
      </c>
      <c r="J255" s="37">
        <f>'[1]9.ведомства'!K786</f>
        <v>0</v>
      </c>
      <c r="K255" s="37">
        <f>'[1]9.ведомства'!L786</f>
        <v>0</v>
      </c>
    </row>
    <row r="256" spans="1:11" ht="114.75" x14ac:dyDescent="0.25">
      <c r="A256" s="27" t="s">
        <v>233</v>
      </c>
      <c r="B256" s="23" t="s">
        <v>64</v>
      </c>
      <c r="C256" s="23" t="s">
        <v>225</v>
      </c>
      <c r="D256" s="23" t="s">
        <v>234</v>
      </c>
      <c r="E256" s="24"/>
      <c r="F256" s="35">
        <f>F257</f>
        <v>336224.88</v>
      </c>
      <c r="G256" s="35">
        <f t="shared" ref="G256:K256" si="119">G257</f>
        <v>336224.88</v>
      </c>
      <c r="H256" s="35">
        <f t="shared" si="119"/>
        <v>0</v>
      </c>
      <c r="I256" s="35">
        <f t="shared" si="119"/>
        <v>0</v>
      </c>
      <c r="J256" s="35">
        <f t="shared" si="119"/>
        <v>336224.88</v>
      </c>
      <c r="K256" s="35">
        <f t="shared" si="119"/>
        <v>336224.88</v>
      </c>
    </row>
    <row r="257" spans="1:11" x14ac:dyDescent="0.25">
      <c r="A257" s="27" t="s">
        <v>60</v>
      </c>
      <c r="B257" s="23" t="s">
        <v>64</v>
      </c>
      <c r="C257" s="23" t="s">
        <v>225</v>
      </c>
      <c r="D257" s="23" t="s">
        <v>234</v>
      </c>
      <c r="E257" s="24">
        <v>800</v>
      </c>
      <c r="F257" s="25">
        <f>'[1]9.ведомства'!G414</f>
        <v>336224.88</v>
      </c>
      <c r="G257" s="25">
        <f>'[1]9.ведомства'!H414</f>
        <v>336224.88</v>
      </c>
      <c r="H257" s="25">
        <f>'[1]9.ведомства'!I414</f>
        <v>0</v>
      </c>
      <c r="I257" s="25">
        <f>'[1]9.ведомства'!J414</f>
        <v>0</v>
      </c>
      <c r="J257" s="25">
        <f>'[1]9.ведомства'!K414</f>
        <v>336224.88</v>
      </c>
      <c r="K257" s="25">
        <f>'[1]9.ведомства'!L414</f>
        <v>336224.88</v>
      </c>
    </row>
    <row r="258" spans="1:11" ht="102" x14ac:dyDescent="0.25">
      <c r="A258" s="28" t="s">
        <v>235</v>
      </c>
      <c r="B258" s="23" t="s">
        <v>64</v>
      </c>
      <c r="C258" s="23" t="s">
        <v>225</v>
      </c>
      <c r="D258" s="23" t="s">
        <v>236</v>
      </c>
      <c r="E258" s="23"/>
      <c r="F258" s="25">
        <f>F259</f>
        <v>0</v>
      </c>
      <c r="G258" s="25">
        <f t="shared" ref="G258:K258" si="120">G259</f>
        <v>0</v>
      </c>
      <c r="H258" s="25">
        <f t="shared" si="120"/>
        <v>5368170</v>
      </c>
      <c r="I258" s="25">
        <f t="shared" si="120"/>
        <v>5368170</v>
      </c>
      <c r="J258" s="25">
        <f t="shared" si="120"/>
        <v>5368170</v>
      </c>
      <c r="K258" s="25">
        <f t="shared" si="120"/>
        <v>5368170</v>
      </c>
    </row>
    <row r="259" spans="1:11" x14ac:dyDescent="0.25">
      <c r="A259" s="27" t="s">
        <v>60</v>
      </c>
      <c r="B259" s="23" t="s">
        <v>64</v>
      </c>
      <c r="C259" s="23" t="s">
        <v>225</v>
      </c>
      <c r="D259" s="23" t="s">
        <v>236</v>
      </c>
      <c r="E259" s="23" t="s">
        <v>61</v>
      </c>
      <c r="F259" s="25">
        <f>'[1]9.ведомства'!G788</f>
        <v>0</v>
      </c>
      <c r="G259" s="25">
        <f>'[1]9.ведомства'!H788</f>
        <v>0</v>
      </c>
      <c r="H259" s="25">
        <f>'[1]9.ведомства'!I788</f>
        <v>5368170</v>
      </c>
      <c r="I259" s="25">
        <f>'[1]9.ведомства'!J788</f>
        <v>5368170</v>
      </c>
      <c r="J259" s="25">
        <f>'[1]9.ведомства'!K788</f>
        <v>5368170</v>
      </c>
      <c r="K259" s="25">
        <f>'[1]9.ведомства'!L788</f>
        <v>5368170</v>
      </c>
    </row>
    <row r="260" spans="1:11" ht="38.25" x14ac:dyDescent="0.25">
      <c r="A260" s="28" t="s">
        <v>237</v>
      </c>
      <c r="B260" s="23" t="s">
        <v>64</v>
      </c>
      <c r="C260" s="23" t="s">
        <v>225</v>
      </c>
      <c r="D260" s="23" t="s">
        <v>238</v>
      </c>
      <c r="E260" s="23"/>
      <c r="F260" s="25">
        <f>SUM(F261:F262)</f>
        <v>500000</v>
      </c>
      <c r="G260" s="25">
        <f t="shared" ref="G260:K260" si="121">SUM(G261:G262)</f>
        <v>0</v>
      </c>
      <c r="H260" s="25">
        <f t="shared" si="121"/>
        <v>0</v>
      </c>
      <c r="I260" s="25">
        <f t="shared" si="121"/>
        <v>0</v>
      </c>
      <c r="J260" s="25">
        <f t="shared" si="121"/>
        <v>500000</v>
      </c>
      <c r="K260" s="25">
        <f t="shared" si="121"/>
        <v>0</v>
      </c>
    </row>
    <row r="261" spans="1:11" ht="25.5" x14ac:dyDescent="0.25">
      <c r="A261" s="27" t="s">
        <v>28</v>
      </c>
      <c r="B261" s="23" t="s">
        <v>64</v>
      </c>
      <c r="C261" s="23" t="s">
        <v>225</v>
      </c>
      <c r="D261" s="23" t="s">
        <v>238</v>
      </c>
      <c r="E261" s="23" t="s">
        <v>29</v>
      </c>
      <c r="F261" s="25">
        <f>'[1]9.ведомства'!G790</f>
        <v>500000</v>
      </c>
      <c r="G261" s="25">
        <f>'[1]9.ведомства'!H790</f>
        <v>0</v>
      </c>
      <c r="H261" s="25">
        <f>'[1]9.ведомства'!I790</f>
        <v>0</v>
      </c>
      <c r="I261" s="25">
        <f>'[1]9.ведомства'!J790</f>
        <v>0</v>
      </c>
      <c r="J261" s="25">
        <f>'[1]9.ведомства'!K790</f>
        <v>500000</v>
      </c>
      <c r="K261" s="25">
        <f>'[1]9.ведомства'!L790</f>
        <v>0</v>
      </c>
    </row>
    <row r="262" spans="1:11" hidden="1" x14ac:dyDescent="0.25">
      <c r="A262" s="27" t="s">
        <v>60</v>
      </c>
      <c r="B262" s="23" t="s">
        <v>64</v>
      </c>
      <c r="C262" s="23" t="s">
        <v>225</v>
      </c>
      <c r="D262" s="23" t="s">
        <v>238</v>
      </c>
      <c r="E262" s="23" t="s">
        <v>61</v>
      </c>
      <c r="F262" s="25">
        <f>'[1]9.ведомства'!G791</f>
        <v>0</v>
      </c>
      <c r="G262" s="25">
        <f>'[1]9.ведомства'!H791</f>
        <v>0</v>
      </c>
      <c r="H262" s="25">
        <f>'[1]9.ведомства'!I791</f>
        <v>0</v>
      </c>
      <c r="I262" s="25">
        <f>'[1]9.ведомства'!J791</f>
        <v>0</v>
      </c>
      <c r="J262" s="25">
        <f>'[1]9.ведомства'!K791</f>
        <v>0</v>
      </c>
      <c r="K262" s="25">
        <f>'[1]9.ведомства'!L791</f>
        <v>0</v>
      </c>
    </row>
    <row r="263" spans="1:11" ht="25.5" x14ac:dyDescent="0.25">
      <c r="A263" s="28" t="s">
        <v>239</v>
      </c>
      <c r="B263" s="23" t="s">
        <v>64</v>
      </c>
      <c r="C263" s="23" t="s">
        <v>225</v>
      </c>
      <c r="D263" s="23" t="s">
        <v>240</v>
      </c>
      <c r="E263" s="23"/>
      <c r="F263" s="25">
        <f>F264</f>
        <v>14100369</v>
      </c>
      <c r="G263" s="25">
        <f t="shared" ref="G263:K263" si="122">G264</f>
        <v>0</v>
      </c>
      <c r="H263" s="25">
        <f t="shared" si="122"/>
        <v>0</v>
      </c>
      <c r="I263" s="25">
        <f t="shared" si="122"/>
        <v>0</v>
      </c>
      <c r="J263" s="25">
        <f t="shared" si="122"/>
        <v>14100369</v>
      </c>
      <c r="K263" s="25">
        <f t="shared" si="122"/>
        <v>0</v>
      </c>
    </row>
    <row r="264" spans="1:11" x14ac:dyDescent="0.25">
      <c r="A264" s="27" t="s">
        <v>60</v>
      </c>
      <c r="B264" s="23" t="s">
        <v>64</v>
      </c>
      <c r="C264" s="23" t="s">
        <v>225</v>
      </c>
      <c r="D264" s="23" t="s">
        <v>240</v>
      </c>
      <c r="E264" s="23" t="s">
        <v>61</v>
      </c>
      <c r="F264" s="25">
        <f>'[1]9.ведомства'!G793</f>
        <v>14100369</v>
      </c>
      <c r="G264" s="25">
        <f>'[1]9.ведомства'!H793</f>
        <v>0</v>
      </c>
      <c r="H264" s="25">
        <f>'[1]9.ведомства'!I793</f>
        <v>0</v>
      </c>
      <c r="I264" s="25">
        <f>'[1]9.ведомства'!J793</f>
        <v>0</v>
      </c>
      <c r="J264" s="25">
        <f>'[1]9.ведомства'!K793</f>
        <v>14100369</v>
      </c>
      <c r="K264" s="25">
        <f>'[1]9.ведомства'!L793</f>
        <v>0</v>
      </c>
    </row>
    <row r="265" spans="1:11" x14ac:dyDescent="0.25">
      <c r="A265" s="27" t="s">
        <v>241</v>
      </c>
      <c r="B265" s="23" t="s">
        <v>64</v>
      </c>
      <c r="C265" s="23" t="s">
        <v>186</v>
      </c>
      <c r="D265" s="23"/>
      <c r="E265" s="23"/>
      <c r="F265" s="25">
        <f>F271+F266</f>
        <v>120657351</v>
      </c>
      <c r="G265" s="25">
        <f t="shared" ref="G265:K265" si="123">G271+G266</f>
        <v>0</v>
      </c>
      <c r="H265" s="25">
        <f t="shared" si="123"/>
        <v>0</v>
      </c>
      <c r="I265" s="25">
        <f t="shared" si="123"/>
        <v>0</v>
      </c>
      <c r="J265" s="25">
        <f t="shared" si="123"/>
        <v>120657351</v>
      </c>
      <c r="K265" s="25">
        <f t="shared" si="123"/>
        <v>0</v>
      </c>
    </row>
    <row r="266" spans="1:11" ht="25.5" x14ac:dyDescent="0.25">
      <c r="A266" s="22" t="s">
        <v>196</v>
      </c>
      <c r="B266" s="23" t="s">
        <v>64</v>
      </c>
      <c r="C266" s="23" t="s">
        <v>186</v>
      </c>
      <c r="D266" s="23" t="s">
        <v>113</v>
      </c>
      <c r="E266" s="23"/>
      <c r="F266" s="25">
        <f>F267</f>
        <v>3845000</v>
      </c>
      <c r="G266" s="25">
        <f t="shared" ref="G266:K269" si="124">G267</f>
        <v>0</v>
      </c>
      <c r="H266" s="25">
        <f t="shared" si="124"/>
        <v>0</v>
      </c>
      <c r="I266" s="25">
        <f t="shared" si="124"/>
        <v>0</v>
      </c>
      <c r="J266" s="25">
        <f t="shared" si="124"/>
        <v>3845000</v>
      </c>
      <c r="K266" s="25">
        <f t="shared" si="124"/>
        <v>0</v>
      </c>
    </row>
    <row r="267" spans="1:11" ht="51" x14ac:dyDescent="0.25">
      <c r="A267" s="27" t="s">
        <v>242</v>
      </c>
      <c r="B267" s="23" t="s">
        <v>64</v>
      </c>
      <c r="C267" s="23" t="s">
        <v>186</v>
      </c>
      <c r="D267" s="23" t="s">
        <v>243</v>
      </c>
      <c r="E267" s="23"/>
      <c r="F267" s="25">
        <f>F268</f>
        <v>3845000</v>
      </c>
      <c r="G267" s="25">
        <f t="shared" si="124"/>
        <v>0</v>
      </c>
      <c r="H267" s="25">
        <f t="shared" si="124"/>
        <v>0</v>
      </c>
      <c r="I267" s="25">
        <f t="shared" si="124"/>
        <v>0</v>
      </c>
      <c r="J267" s="25">
        <f t="shared" si="124"/>
        <v>3845000</v>
      </c>
      <c r="K267" s="25">
        <f t="shared" si="124"/>
        <v>0</v>
      </c>
    </row>
    <row r="268" spans="1:11" ht="51" x14ac:dyDescent="0.25">
      <c r="A268" s="27" t="s">
        <v>244</v>
      </c>
      <c r="B268" s="23" t="s">
        <v>64</v>
      </c>
      <c r="C268" s="23" t="s">
        <v>186</v>
      </c>
      <c r="D268" s="23" t="s">
        <v>245</v>
      </c>
      <c r="E268" s="23"/>
      <c r="F268" s="25">
        <f>F269</f>
        <v>3845000</v>
      </c>
      <c r="G268" s="25">
        <f t="shared" si="124"/>
        <v>0</v>
      </c>
      <c r="H268" s="25">
        <f t="shared" si="124"/>
        <v>0</v>
      </c>
      <c r="I268" s="25">
        <f t="shared" si="124"/>
        <v>0</v>
      </c>
      <c r="J268" s="25">
        <f t="shared" si="124"/>
        <v>3845000</v>
      </c>
      <c r="K268" s="25">
        <f t="shared" si="124"/>
        <v>0</v>
      </c>
    </row>
    <row r="269" spans="1:11" ht="25.5" x14ac:dyDescent="0.25">
      <c r="A269" s="28" t="s">
        <v>124</v>
      </c>
      <c r="B269" s="23" t="s">
        <v>64</v>
      </c>
      <c r="C269" s="23" t="s">
        <v>186</v>
      </c>
      <c r="D269" s="23" t="s">
        <v>246</v>
      </c>
      <c r="E269" s="23"/>
      <c r="F269" s="25">
        <f>F270</f>
        <v>3845000</v>
      </c>
      <c r="G269" s="25">
        <f t="shared" si="124"/>
        <v>0</v>
      </c>
      <c r="H269" s="25">
        <f t="shared" si="124"/>
        <v>0</v>
      </c>
      <c r="I269" s="25">
        <f t="shared" si="124"/>
        <v>0</v>
      </c>
      <c r="J269" s="25">
        <f t="shared" si="124"/>
        <v>3845000</v>
      </c>
      <c r="K269" s="25">
        <f t="shared" si="124"/>
        <v>0</v>
      </c>
    </row>
    <row r="270" spans="1:11" ht="25.5" x14ac:dyDescent="0.25">
      <c r="A270" s="27" t="s">
        <v>28</v>
      </c>
      <c r="B270" s="23" t="s">
        <v>64</v>
      </c>
      <c r="C270" s="23" t="s">
        <v>186</v>
      </c>
      <c r="D270" s="23" t="s">
        <v>246</v>
      </c>
      <c r="E270" s="23" t="s">
        <v>29</v>
      </c>
      <c r="F270" s="25">
        <f>'[1]9.ведомства'!G799</f>
        <v>3845000</v>
      </c>
      <c r="G270" s="25">
        <f>'[1]9.ведомства'!H799</f>
        <v>0</v>
      </c>
      <c r="H270" s="25">
        <f>'[1]9.ведомства'!I799</f>
        <v>0</v>
      </c>
      <c r="I270" s="25">
        <f>'[1]9.ведомства'!J799</f>
        <v>0</v>
      </c>
      <c r="J270" s="25">
        <f>'[1]9.ведомства'!K799</f>
        <v>3845000</v>
      </c>
      <c r="K270" s="25">
        <f>'[1]9.ведомства'!L799</f>
        <v>0</v>
      </c>
    </row>
    <row r="271" spans="1:11" ht="38.25" x14ac:dyDescent="0.25">
      <c r="A271" s="27" t="s">
        <v>247</v>
      </c>
      <c r="B271" s="23" t="s">
        <v>64</v>
      </c>
      <c r="C271" s="23" t="s">
        <v>186</v>
      </c>
      <c r="D271" s="23" t="s">
        <v>213</v>
      </c>
      <c r="E271" s="23"/>
      <c r="F271" s="25">
        <f>F272</f>
        <v>116812351</v>
      </c>
      <c r="G271" s="25">
        <f t="shared" ref="G271:K271" si="125">G272</f>
        <v>0</v>
      </c>
      <c r="H271" s="25">
        <f t="shared" si="125"/>
        <v>0</v>
      </c>
      <c r="I271" s="25">
        <f t="shared" si="125"/>
        <v>0</v>
      </c>
      <c r="J271" s="25">
        <f t="shared" si="125"/>
        <v>116812351</v>
      </c>
      <c r="K271" s="25">
        <f t="shared" si="125"/>
        <v>0</v>
      </c>
    </row>
    <row r="272" spans="1:11" ht="25.5" x14ac:dyDescent="0.25">
      <c r="A272" s="27" t="s">
        <v>248</v>
      </c>
      <c r="B272" s="23" t="s">
        <v>64</v>
      </c>
      <c r="C272" s="23" t="s">
        <v>186</v>
      </c>
      <c r="D272" s="23" t="s">
        <v>249</v>
      </c>
      <c r="E272" s="23"/>
      <c r="F272" s="25">
        <f>F273+F280</f>
        <v>116812351</v>
      </c>
      <c r="G272" s="25">
        <f t="shared" ref="G272:K272" si="126">G273+G280</f>
        <v>0</v>
      </c>
      <c r="H272" s="25">
        <f t="shared" si="126"/>
        <v>0</v>
      </c>
      <c r="I272" s="25">
        <f t="shared" si="126"/>
        <v>0</v>
      </c>
      <c r="J272" s="25">
        <f t="shared" si="126"/>
        <v>116812351</v>
      </c>
      <c r="K272" s="25">
        <f t="shared" si="126"/>
        <v>0</v>
      </c>
    </row>
    <row r="273" spans="1:11" ht="51" x14ac:dyDescent="0.25">
      <c r="A273" s="27" t="s">
        <v>250</v>
      </c>
      <c r="B273" s="23" t="s">
        <v>64</v>
      </c>
      <c r="C273" s="23" t="s">
        <v>186</v>
      </c>
      <c r="D273" s="23" t="s">
        <v>251</v>
      </c>
      <c r="E273" s="23"/>
      <c r="F273" s="25">
        <f>F274+F276+F278</f>
        <v>0</v>
      </c>
      <c r="G273" s="25">
        <f t="shared" ref="G273:K273" si="127">G274+G276+G278</f>
        <v>0</v>
      </c>
      <c r="H273" s="25">
        <f t="shared" si="127"/>
        <v>683825.21</v>
      </c>
      <c r="I273" s="25">
        <f t="shared" si="127"/>
        <v>0</v>
      </c>
      <c r="J273" s="25">
        <f t="shared" si="127"/>
        <v>683825.21</v>
      </c>
      <c r="K273" s="25">
        <f t="shared" si="127"/>
        <v>0</v>
      </c>
    </row>
    <row r="274" spans="1:11" ht="38.25" hidden="1" x14ac:dyDescent="0.25">
      <c r="A274" s="28" t="s">
        <v>252</v>
      </c>
      <c r="B274" s="23" t="s">
        <v>64</v>
      </c>
      <c r="C274" s="23" t="s">
        <v>186</v>
      </c>
      <c r="D274" s="23" t="s">
        <v>253</v>
      </c>
      <c r="E274" s="23"/>
      <c r="F274" s="25">
        <f>F275</f>
        <v>0</v>
      </c>
      <c r="G274" s="25">
        <f t="shared" ref="G274:K274" si="128">G275</f>
        <v>0</v>
      </c>
      <c r="H274" s="25">
        <f t="shared" si="128"/>
        <v>0</v>
      </c>
      <c r="I274" s="25">
        <f t="shared" si="128"/>
        <v>0</v>
      </c>
      <c r="J274" s="25">
        <f t="shared" si="128"/>
        <v>0</v>
      </c>
      <c r="K274" s="25">
        <f t="shared" si="128"/>
        <v>0</v>
      </c>
    </row>
    <row r="275" spans="1:11" ht="25.5" hidden="1" x14ac:dyDescent="0.25">
      <c r="A275" s="27" t="s">
        <v>28</v>
      </c>
      <c r="B275" s="23" t="s">
        <v>64</v>
      </c>
      <c r="C275" s="23" t="s">
        <v>186</v>
      </c>
      <c r="D275" s="23" t="s">
        <v>253</v>
      </c>
      <c r="E275" s="23" t="s">
        <v>29</v>
      </c>
      <c r="F275" s="25">
        <f>'[1]9.ведомства'!G804</f>
        <v>0</v>
      </c>
      <c r="G275" s="25">
        <f>'[1]9.ведомства'!H804</f>
        <v>0</v>
      </c>
      <c r="H275" s="25">
        <f>'[1]9.ведомства'!I804</f>
        <v>0</v>
      </c>
      <c r="I275" s="25">
        <f>'[1]9.ведомства'!J804</f>
        <v>0</v>
      </c>
      <c r="J275" s="25">
        <f>'[1]9.ведомства'!K804</f>
        <v>0</v>
      </c>
      <c r="K275" s="25">
        <f>'[1]9.ведомства'!L804</f>
        <v>0</v>
      </c>
    </row>
    <row r="276" spans="1:11" ht="25.5" hidden="1" x14ac:dyDescent="0.25">
      <c r="A276" s="27" t="s">
        <v>254</v>
      </c>
      <c r="B276" s="23" t="s">
        <v>64</v>
      </c>
      <c r="C276" s="23" t="s">
        <v>186</v>
      </c>
      <c r="D276" s="23" t="s">
        <v>255</v>
      </c>
      <c r="E276" s="23"/>
      <c r="F276" s="25">
        <f>F277</f>
        <v>0</v>
      </c>
      <c r="G276" s="25">
        <f t="shared" ref="G276:K276" si="129">G277</f>
        <v>0</v>
      </c>
      <c r="H276" s="25">
        <f t="shared" si="129"/>
        <v>0</v>
      </c>
      <c r="I276" s="25">
        <f t="shared" si="129"/>
        <v>0</v>
      </c>
      <c r="J276" s="25">
        <f t="shared" si="129"/>
        <v>0</v>
      </c>
      <c r="K276" s="25">
        <f t="shared" si="129"/>
        <v>0</v>
      </c>
    </row>
    <row r="277" spans="1:11" ht="25.5" hidden="1" x14ac:dyDescent="0.25">
      <c r="A277" s="27" t="s">
        <v>28</v>
      </c>
      <c r="B277" s="23" t="s">
        <v>64</v>
      </c>
      <c r="C277" s="23" t="s">
        <v>186</v>
      </c>
      <c r="D277" s="23" t="s">
        <v>255</v>
      </c>
      <c r="E277" s="23" t="s">
        <v>29</v>
      </c>
      <c r="F277" s="25">
        <f>'[1]9.ведомства'!G806</f>
        <v>0</v>
      </c>
      <c r="G277" s="25">
        <f>'[1]9.ведомства'!H806</f>
        <v>0</v>
      </c>
      <c r="H277" s="25">
        <f>'[1]9.ведомства'!I806</f>
        <v>0</v>
      </c>
      <c r="I277" s="25">
        <f>'[1]9.ведомства'!J806</f>
        <v>0</v>
      </c>
      <c r="J277" s="25">
        <f>'[1]9.ведомства'!K806</f>
        <v>0</v>
      </c>
      <c r="K277" s="25">
        <f>'[1]9.ведомства'!L806</f>
        <v>0</v>
      </c>
    </row>
    <row r="278" spans="1:11" ht="25.5" x14ac:dyDescent="0.25">
      <c r="A278" s="27" t="s">
        <v>256</v>
      </c>
      <c r="B278" s="23" t="s">
        <v>64</v>
      </c>
      <c r="C278" s="23" t="s">
        <v>186</v>
      </c>
      <c r="D278" s="23" t="s">
        <v>257</v>
      </c>
      <c r="E278" s="23"/>
      <c r="F278" s="25">
        <f>F279</f>
        <v>0</v>
      </c>
      <c r="G278" s="25">
        <f t="shared" ref="G278:K278" si="130">G279</f>
        <v>0</v>
      </c>
      <c r="H278" s="25">
        <f t="shared" si="130"/>
        <v>683825.21</v>
      </c>
      <c r="I278" s="25">
        <f t="shared" si="130"/>
        <v>0</v>
      </c>
      <c r="J278" s="25">
        <f t="shared" si="130"/>
        <v>683825.21</v>
      </c>
      <c r="K278" s="25">
        <f t="shared" si="130"/>
        <v>0</v>
      </c>
    </row>
    <row r="279" spans="1:11" ht="38.25" x14ac:dyDescent="0.25">
      <c r="A279" s="27" t="s">
        <v>258</v>
      </c>
      <c r="B279" s="23" t="s">
        <v>64</v>
      </c>
      <c r="C279" s="23" t="s">
        <v>186</v>
      </c>
      <c r="D279" s="23" t="s">
        <v>257</v>
      </c>
      <c r="E279" s="23" t="s">
        <v>259</v>
      </c>
      <c r="F279" s="25">
        <f>'[1]9.ведомства'!G808</f>
        <v>0</v>
      </c>
      <c r="G279" s="25">
        <f>'[1]9.ведомства'!H808</f>
        <v>0</v>
      </c>
      <c r="H279" s="25">
        <f>'[1]9.ведомства'!I808</f>
        <v>683825.21</v>
      </c>
      <c r="I279" s="25">
        <f>'[1]9.ведомства'!J808</f>
        <v>0</v>
      </c>
      <c r="J279" s="25">
        <f>'[1]9.ведомства'!K808</f>
        <v>683825.21</v>
      </c>
      <c r="K279" s="25">
        <f>'[1]9.ведомства'!L808</f>
        <v>0</v>
      </c>
    </row>
    <row r="280" spans="1:11" ht="51" x14ac:dyDescent="0.25">
      <c r="A280" s="27" t="s">
        <v>260</v>
      </c>
      <c r="B280" s="23" t="s">
        <v>64</v>
      </c>
      <c r="C280" s="23" t="s">
        <v>186</v>
      </c>
      <c r="D280" s="23" t="s">
        <v>261</v>
      </c>
      <c r="E280" s="23"/>
      <c r="F280" s="25">
        <f>F287+F289+F291+F281+F293+F283+F296+F285</f>
        <v>116812351</v>
      </c>
      <c r="G280" s="25">
        <f t="shared" ref="G280:K280" si="131">G287+G289+G291+G281+G293+G283+G296+G285</f>
        <v>0</v>
      </c>
      <c r="H280" s="25">
        <f t="shared" si="131"/>
        <v>-683825.21</v>
      </c>
      <c r="I280" s="25">
        <f t="shared" si="131"/>
        <v>0</v>
      </c>
      <c r="J280" s="25">
        <f t="shared" si="131"/>
        <v>116128525.79000001</v>
      </c>
      <c r="K280" s="25">
        <f t="shared" si="131"/>
        <v>0</v>
      </c>
    </row>
    <row r="281" spans="1:11" ht="51" hidden="1" x14ac:dyDescent="0.25">
      <c r="A281" s="27" t="s">
        <v>262</v>
      </c>
      <c r="B281" s="23" t="s">
        <v>64</v>
      </c>
      <c r="C281" s="23" t="s">
        <v>186</v>
      </c>
      <c r="D281" s="23" t="s">
        <v>263</v>
      </c>
      <c r="E281" s="23"/>
      <c r="F281" s="25">
        <f>F282</f>
        <v>0</v>
      </c>
      <c r="G281" s="25">
        <f t="shared" ref="G281:K281" si="132">G282</f>
        <v>0</v>
      </c>
      <c r="H281" s="25">
        <f t="shared" si="132"/>
        <v>0</v>
      </c>
      <c r="I281" s="25">
        <f t="shared" si="132"/>
        <v>0</v>
      </c>
      <c r="J281" s="25">
        <f t="shared" si="132"/>
        <v>0</v>
      </c>
      <c r="K281" s="25">
        <f t="shared" si="132"/>
        <v>0</v>
      </c>
    </row>
    <row r="282" spans="1:11" ht="25.5" hidden="1" x14ac:dyDescent="0.25">
      <c r="A282" s="27" t="s">
        <v>28</v>
      </c>
      <c r="B282" s="23" t="s">
        <v>64</v>
      </c>
      <c r="C282" s="23" t="s">
        <v>186</v>
      </c>
      <c r="D282" s="23" t="s">
        <v>263</v>
      </c>
      <c r="E282" s="23" t="s">
        <v>29</v>
      </c>
      <c r="F282" s="25">
        <f>'[1]9.ведомства'!G811</f>
        <v>0</v>
      </c>
      <c r="G282" s="25">
        <f>'[1]9.ведомства'!H811</f>
        <v>0</v>
      </c>
      <c r="H282" s="25">
        <f>'[1]9.ведомства'!I811</f>
        <v>0</v>
      </c>
      <c r="I282" s="25">
        <f>'[1]9.ведомства'!J811</f>
        <v>0</v>
      </c>
      <c r="J282" s="25">
        <f>'[1]9.ведомства'!K811</f>
        <v>0</v>
      </c>
      <c r="K282" s="25">
        <f>'[1]9.ведомства'!L811</f>
        <v>0</v>
      </c>
    </row>
    <row r="283" spans="1:11" ht="76.5" hidden="1" x14ac:dyDescent="0.25">
      <c r="A283" s="27" t="s">
        <v>264</v>
      </c>
      <c r="B283" s="23" t="s">
        <v>64</v>
      </c>
      <c r="C283" s="23" t="s">
        <v>186</v>
      </c>
      <c r="D283" s="23" t="s">
        <v>265</v>
      </c>
      <c r="E283" s="23"/>
      <c r="F283" s="25">
        <f>F284</f>
        <v>0</v>
      </c>
      <c r="G283" s="25">
        <f t="shared" ref="G283:K283" si="133">G284</f>
        <v>0</v>
      </c>
      <c r="H283" s="25">
        <f t="shared" si="133"/>
        <v>0</v>
      </c>
      <c r="I283" s="25">
        <f t="shared" si="133"/>
        <v>0</v>
      </c>
      <c r="J283" s="25">
        <f t="shared" si="133"/>
        <v>0</v>
      </c>
      <c r="K283" s="25">
        <f t="shared" si="133"/>
        <v>0</v>
      </c>
    </row>
    <row r="284" spans="1:11" ht="38.25" hidden="1" x14ac:dyDescent="0.25">
      <c r="A284" s="27" t="s">
        <v>258</v>
      </c>
      <c r="B284" s="23" t="s">
        <v>64</v>
      </c>
      <c r="C284" s="23" t="s">
        <v>186</v>
      </c>
      <c r="D284" s="23" t="s">
        <v>265</v>
      </c>
      <c r="E284" s="23" t="s">
        <v>259</v>
      </c>
      <c r="F284" s="25">
        <f>'[1]9.ведомства'!G813</f>
        <v>0</v>
      </c>
      <c r="G284" s="25">
        <f>'[1]9.ведомства'!H813</f>
        <v>0</v>
      </c>
      <c r="H284" s="25">
        <f>'[1]9.ведомства'!I813</f>
        <v>0</v>
      </c>
      <c r="I284" s="25">
        <f>'[1]9.ведомства'!J813</f>
        <v>0</v>
      </c>
      <c r="J284" s="25">
        <f>'[1]9.ведомства'!K813</f>
        <v>0</v>
      </c>
      <c r="K284" s="25">
        <f>'[1]9.ведомства'!L813</f>
        <v>0</v>
      </c>
    </row>
    <row r="285" spans="1:11" ht="25.5" hidden="1" x14ac:dyDescent="0.25">
      <c r="A285" s="27" t="s">
        <v>256</v>
      </c>
      <c r="B285" s="23" t="s">
        <v>64</v>
      </c>
      <c r="C285" s="23" t="s">
        <v>186</v>
      </c>
      <c r="D285" s="23" t="s">
        <v>266</v>
      </c>
      <c r="E285" s="23"/>
      <c r="F285" s="25">
        <f>F286</f>
        <v>683825.21</v>
      </c>
      <c r="G285" s="25">
        <f t="shared" ref="G285:K285" si="134">G286</f>
        <v>0</v>
      </c>
      <c r="H285" s="25">
        <f t="shared" si="134"/>
        <v>-683825.21</v>
      </c>
      <c r="I285" s="25">
        <f t="shared" si="134"/>
        <v>0</v>
      </c>
      <c r="J285" s="25">
        <f t="shared" si="134"/>
        <v>0</v>
      </c>
      <c r="K285" s="25">
        <f t="shared" si="134"/>
        <v>0</v>
      </c>
    </row>
    <row r="286" spans="1:11" ht="25.5" hidden="1" x14ac:dyDescent="0.25">
      <c r="A286" s="27" t="s">
        <v>28</v>
      </c>
      <c r="B286" s="23" t="s">
        <v>64</v>
      </c>
      <c r="C286" s="23" t="s">
        <v>186</v>
      </c>
      <c r="D286" s="23" t="s">
        <v>266</v>
      </c>
      <c r="E286" s="23" t="s">
        <v>29</v>
      </c>
      <c r="F286" s="25">
        <f>'[1]9.ведомства'!G815</f>
        <v>683825.21</v>
      </c>
      <c r="G286" s="25">
        <f>'[1]9.ведомства'!H815</f>
        <v>0</v>
      </c>
      <c r="H286" s="25">
        <f>'[1]9.ведомства'!I815</f>
        <v>-683825.21</v>
      </c>
      <c r="I286" s="25">
        <f>'[1]9.ведомства'!J815</f>
        <v>0</v>
      </c>
      <c r="J286" s="25">
        <f>'[1]9.ведомства'!K815</f>
        <v>0</v>
      </c>
      <c r="K286" s="25">
        <f>'[1]9.ведомства'!L815</f>
        <v>0</v>
      </c>
    </row>
    <row r="287" spans="1:11" ht="38.25" x14ac:dyDescent="0.25">
      <c r="A287" s="27" t="s">
        <v>267</v>
      </c>
      <c r="B287" s="23" t="s">
        <v>64</v>
      </c>
      <c r="C287" s="23" t="s">
        <v>186</v>
      </c>
      <c r="D287" s="23" t="s">
        <v>268</v>
      </c>
      <c r="E287" s="23"/>
      <c r="F287" s="25">
        <f>F288</f>
        <v>104167975.79000001</v>
      </c>
      <c r="G287" s="25">
        <f t="shared" ref="G287:K287" si="135">G288</f>
        <v>0</v>
      </c>
      <c r="H287" s="25">
        <f t="shared" si="135"/>
        <v>0</v>
      </c>
      <c r="I287" s="25">
        <f t="shared" si="135"/>
        <v>0</v>
      </c>
      <c r="J287" s="25">
        <f t="shared" si="135"/>
        <v>104167975.79000001</v>
      </c>
      <c r="K287" s="25">
        <f t="shared" si="135"/>
        <v>0</v>
      </c>
    </row>
    <row r="288" spans="1:11" ht="25.5" x14ac:dyDescent="0.25">
      <c r="A288" s="27" t="s">
        <v>28</v>
      </c>
      <c r="B288" s="23" t="s">
        <v>64</v>
      </c>
      <c r="C288" s="23" t="s">
        <v>186</v>
      </c>
      <c r="D288" s="23" t="s">
        <v>268</v>
      </c>
      <c r="E288" s="23" t="s">
        <v>29</v>
      </c>
      <c r="F288" s="25">
        <f>'[1]9.ведомства'!G817</f>
        <v>104167975.79000001</v>
      </c>
      <c r="G288" s="25">
        <f>'[1]9.ведомства'!H817</f>
        <v>0</v>
      </c>
      <c r="H288" s="25">
        <f>'[1]9.ведомства'!I817</f>
        <v>0</v>
      </c>
      <c r="I288" s="25">
        <f>'[1]9.ведомства'!J817</f>
        <v>0</v>
      </c>
      <c r="J288" s="25">
        <f>'[1]9.ведомства'!K817</f>
        <v>104167975.79000001</v>
      </c>
      <c r="K288" s="25">
        <f>'[1]9.ведомства'!L817</f>
        <v>0</v>
      </c>
    </row>
    <row r="289" spans="1:11" ht="63.75" x14ac:dyDescent="0.25">
      <c r="A289" s="27" t="s">
        <v>269</v>
      </c>
      <c r="B289" s="23" t="s">
        <v>64</v>
      </c>
      <c r="C289" s="23" t="s">
        <v>186</v>
      </c>
      <c r="D289" s="23" t="s">
        <v>270</v>
      </c>
      <c r="E289" s="23"/>
      <c r="F289" s="25">
        <f>F290</f>
        <v>11960550</v>
      </c>
      <c r="G289" s="25">
        <f t="shared" ref="G289:K289" si="136">G290</f>
        <v>0</v>
      </c>
      <c r="H289" s="25">
        <f t="shared" si="136"/>
        <v>0</v>
      </c>
      <c r="I289" s="25">
        <f t="shared" si="136"/>
        <v>0</v>
      </c>
      <c r="J289" s="25">
        <f t="shared" si="136"/>
        <v>11960550</v>
      </c>
      <c r="K289" s="25">
        <f t="shared" si="136"/>
        <v>0</v>
      </c>
    </row>
    <row r="290" spans="1:11" ht="25.5" x14ac:dyDescent="0.25">
      <c r="A290" s="27" t="s">
        <v>28</v>
      </c>
      <c r="B290" s="23" t="s">
        <v>64</v>
      </c>
      <c r="C290" s="23" t="s">
        <v>186</v>
      </c>
      <c r="D290" s="23" t="s">
        <v>270</v>
      </c>
      <c r="E290" s="23" t="s">
        <v>29</v>
      </c>
      <c r="F290" s="25">
        <f>'[1]9.ведомства'!G819</f>
        <v>11960550</v>
      </c>
      <c r="G290" s="25">
        <f>'[1]9.ведомства'!H819</f>
        <v>0</v>
      </c>
      <c r="H290" s="25">
        <f>'[1]9.ведомства'!I819</f>
        <v>0</v>
      </c>
      <c r="I290" s="25">
        <f>'[1]9.ведомства'!J819</f>
        <v>0</v>
      </c>
      <c r="J290" s="25">
        <f>'[1]9.ведомства'!K819</f>
        <v>11960550</v>
      </c>
      <c r="K290" s="25">
        <f>'[1]9.ведомства'!L819</f>
        <v>0</v>
      </c>
    </row>
    <row r="291" spans="1:11" ht="51.75" hidden="1" x14ac:dyDescent="0.25">
      <c r="A291" s="38" t="s">
        <v>271</v>
      </c>
      <c r="B291" s="23" t="s">
        <v>64</v>
      </c>
      <c r="C291" s="23" t="s">
        <v>186</v>
      </c>
      <c r="D291" s="23" t="s">
        <v>272</v>
      </c>
      <c r="E291" s="23"/>
      <c r="F291" s="25">
        <f>F292</f>
        <v>0</v>
      </c>
      <c r="G291" s="25">
        <f t="shared" ref="G291:K291" si="137">G292</f>
        <v>0</v>
      </c>
      <c r="H291" s="25">
        <f t="shared" si="137"/>
        <v>0</v>
      </c>
      <c r="I291" s="25">
        <f t="shared" si="137"/>
        <v>0</v>
      </c>
      <c r="J291" s="25">
        <f t="shared" si="137"/>
        <v>0</v>
      </c>
      <c r="K291" s="25">
        <f t="shared" si="137"/>
        <v>0</v>
      </c>
    </row>
    <row r="292" spans="1:11" ht="25.5" hidden="1" x14ac:dyDescent="0.25">
      <c r="A292" s="27" t="s">
        <v>28</v>
      </c>
      <c r="B292" s="23" t="s">
        <v>64</v>
      </c>
      <c r="C292" s="23" t="s">
        <v>186</v>
      </c>
      <c r="D292" s="23" t="s">
        <v>272</v>
      </c>
      <c r="E292" s="23" t="s">
        <v>29</v>
      </c>
      <c r="F292" s="25">
        <f>'[1]9.ведомства'!G821</f>
        <v>0</v>
      </c>
      <c r="G292" s="25">
        <f>'[1]9.ведомства'!H821</f>
        <v>0</v>
      </c>
      <c r="H292" s="25">
        <f>'[1]9.ведомства'!I821</f>
        <v>0</v>
      </c>
      <c r="I292" s="25">
        <f>'[1]9.ведомства'!J821</f>
        <v>0</v>
      </c>
      <c r="J292" s="25">
        <f>'[1]9.ведомства'!K821</f>
        <v>0</v>
      </c>
      <c r="K292" s="25">
        <f>'[1]9.ведомства'!L821</f>
        <v>0</v>
      </c>
    </row>
    <row r="293" spans="1:11" ht="63.75" hidden="1" x14ac:dyDescent="0.25">
      <c r="A293" s="27" t="s">
        <v>273</v>
      </c>
      <c r="B293" s="23" t="s">
        <v>64</v>
      </c>
      <c r="C293" s="23" t="s">
        <v>186</v>
      </c>
      <c r="D293" s="23" t="s">
        <v>274</v>
      </c>
      <c r="E293" s="23"/>
      <c r="F293" s="25">
        <f>SUM(F294:F295)</f>
        <v>0</v>
      </c>
      <c r="G293" s="25">
        <f t="shared" ref="G293:K293" si="138">SUM(G294:G295)</f>
        <v>0</v>
      </c>
      <c r="H293" s="25">
        <f t="shared" si="138"/>
        <v>0</v>
      </c>
      <c r="I293" s="25">
        <f t="shared" si="138"/>
        <v>0</v>
      </c>
      <c r="J293" s="25">
        <f t="shared" si="138"/>
        <v>0</v>
      </c>
      <c r="K293" s="25">
        <f t="shared" si="138"/>
        <v>0</v>
      </c>
    </row>
    <row r="294" spans="1:11" ht="25.5" hidden="1" x14ac:dyDescent="0.25">
      <c r="A294" s="27" t="s">
        <v>28</v>
      </c>
      <c r="B294" s="23" t="s">
        <v>64</v>
      </c>
      <c r="C294" s="23" t="s">
        <v>186</v>
      </c>
      <c r="D294" s="23" t="s">
        <v>274</v>
      </c>
      <c r="E294" s="23" t="s">
        <v>29</v>
      </c>
      <c r="F294" s="25">
        <f>'[1]9.ведомства'!G823</f>
        <v>0</v>
      </c>
      <c r="G294" s="25">
        <f>'[1]9.ведомства'!H823</f>
        <v>0</v>
      </c>
      <c r="H294" s="25">
        <f>'[1]9.ведомства'!I823</f>
        <v>0</v>
      </c>
      <c r="I294" s="25">
        <f>'[1]9.ведомства'!J823</f>
        <v>0</v>
      </c>
      <c r="J294" s="25">
        <f>'[1]9.ведомства'!K823</f>
        <v>0</v>
      </c>
      <c r="K294" s="25">
        <f>'[1]9.ведомства'!L823</f>
        <v>0</v>
      </c>
    </row>
    <row r="295" spans="1:11" ht="38.25" hidden="1" x14ac:dyDescent="0.25">
      <c r="A295" s="27" t="s">
        <v>258</v>
      </c>
      <c r="B295" s="23" t="s">
        <v>64</v>
      </c>
      <c r="C295" s="23" t="s">
        <v>186</v>
      </c>
      <c r="D295" s="23" t="s">
        <v>274</v>
      </c>
      <c r="E295" s="23" t="s">
        <v>259</v>
      </c>
      <c r="F295" s="25">
        <f>'[1]9.ведомства'!G824</f>
        <v>0</v>
      </c>
      <c r="G295" s="25">
        <f>'[1]9.ведомства'!H824</f>
        <v>0</v>
      </c>
      <c r="H295" s="25">
        <f>'[1]9.ведомства'!I824</f>
        <v>0</v>
      </c>
      <c r="I295" s="25">
        <f>'[1]9.ведомства'!J824</f>
        <v>0</v>
      </c>
      <c r="J295" s="25">
        <f>'[1]9.ведомства'!K824</f>
        <v>0</v>
      </c>
      <c r="K295" s="25">
        <f>'[1]9.ведомства'!L824</f>
        <v>0</v>
      </c>
    </row>
    <row r="296" spans="1:11" ht="72" hidden="1" x14ac:dyDescent="0.25">
      <c r="A296" s="39" t="s">
        <v>275</v>
      </c>
      <c r="B296" s="23" t="s">
        <v>64</v>
      </c>
      <c r="C296" s="23" t="s">
        <v>186</v>
      </c>
      <c r="D296" s="23" t="s">
        <v>276</v>
      </c>
      <c r="E296" s="23"/>
      <c r="F296" s="25">
        <f>F297</f>
        <v>0</v>
      </c>
      <c r="G296" s="25">
        <f t="shared" ref="G296:K296" si="139">G297</f>
        <v>0</v>
      </c>
      <c r="H296" s="25">
        <f t="shared" si="139"/>
        <v>0</v>
      </c>
      <c r="I296" s="25">
        <f t="shared" si="139"/>
        <v>0</v>
      </c>
      <c r="J296" s="25">
        <f t="shared" si="139"/>
        <v>0</v>
      </c>
      <c r="K296" s="25">
        <f t="shared" si="139"/>
        <v>0</v>
      </c>
    </row>
    <row r="297" spans="1:11" ht="38.25" hidden="1" x14ac:dyDescent="0.25">
      <c r="A297" s="27" t="s">
        <v>258</v>
      </c>
      <c r="B297" s="23" t="s">
        <v>64</v>
      </c>
      <c r="C297" s="23" t="s">
        <v>186</v>
      </c>
      <c r="D297" s="23" t="s">
        <v>276</v>
      </c>
      <c r="E297" s="23" t="s">
        <v>259</v>
      </c>
      <c r="F297" s="25">
        <f>'[1]9.ведомства'!G826</f>
        <v>0</v>
      </c>
      <c r="G297" s="25">
        <f>'[1]9.ведомства'!H826</f>
        <v>0</v>
      </c>
      <c r="H297" s="25">
        <f>'[1]9.ведомства'!I826</f>
        <v>0</v>
      </c>
      <c r="I297" s="25">
        <f>'[1]9.ведомства'!J826</f>
        <v>0</v>
      </c>
      <c r="J297" s="25">
        <f>'[1]9.ведомства'!K826</f>
        <v>0</v>
      </c>
      <c r="K297" s="25">
        <f>'[1]9.ведомства'!L826</f>
        <v>0</v>
      </c>
    </row>
    <row r="298" spans="1:11" x14ac:dyDescent="0.25">
      <c r="A298" s="27" t="s">
        <v>277</v>
      </c>
      <c r="B298" s="23" t="s">
        <v>64</v>
      </c>
      <c r="C298" s="23" t="s">
        <v>278</v>
      </c>
      <c r="D298" s="23"/>
      <c r="E298" s="24"/>
      <c r="F298" s="25">
        <f>F299+F306</f>
        <v>23706970.48</v>
      </c>
      <c r="G298" s="25">
        <f t="shared" ref="G298:K298" si="140">G299+G306</f>
        <v>8715.41</v>
      </c>
      <c r="H298" s="25">
        <f t="shared" si="140"/>
        <v>0</v>
      </c>
      <c r="I298" s="25">
        <f t="shared" si="140"/>
        <v>0</v>
      </c>
      <c r="J298" s="25">
        <f t="shared" si="140"/>
        <v>23706970.48</v>
      </c>
      <c r="K298" s="25">
        <f t="shared" si="140"/>
        <v>8715.41</v>
      </c>
    </row>
    <row r="299" spans="1:11" ht="38.25" x14ac:dyDescent="0.25">
      <c r="A299" s="27" t="s">
        <v>279</v>
      </c>
      <c r="B299" s="23" t="s">
        <v>64</v>
      </c>
      <c r="C299" s="23" t="s">
        <v>278</v>
      </c>
      <c r="D299" s="23" t="s">
        <v>35</v>
      </c>
      <c r="E299" s="24"/>
      <c r="F299" s="25">
        <f>F300</f>
        <v>9315.41</v>
      </c>
      <c r="G299" s="25">
        <f t="shared" ref="G299:K300" si="141">G300</f>
        <v>8715.41</v>
      </c>
      <c r="H299" s="25">
        <f t="shared" si="141"/>
        <v>0</v>
      </c>
      <c r="I299" s="25">
        <f t="shared" si="141"/>
        <v>0</v>
      </c>
      <c r="J299" s="25">
        <f t="shared" si="141"/>
        <v>9315.41</v>
      </c>
      <c r="K299" s="25">
        <f t="shared" si="141"/>
        <v>8715.41</v>
      </c>
    </row>
    <row r="300" spans="1:11" ht="51" x14ac:dyDescent="0.25">
      <c r="A300" s="27" t="s">
        <v>280</v>
      </c>
      <c r="B300" s="23" t="s">
        <v>64</v>
      </c>
      <c r="C300" s="23" t="s">
        <v>278</v>
      </c>
      <c r="D300" s="23" t="s">
        <v>133</v>
      </c>
      <c r="E300" s="24"/>
      <c r="F300" s="25">
        <f>F301</f>
        <v>9315.41</v>
      </c>
      <c r="G300" s="25">
        <f t="shared" si="141"/>
        <v>8715.41</v>
      </c>
      <c r="H300" s="25">
        <f t="shared" si="141"/>
        <v>0</v>
      </c>
      <c r="I300" s="25">
        <f t="shared" si="141"/>
        <v>0</v>
      </c>
      <c r="J300" s="25">
        <f t="shared" si="141"/>
        <v>9315.41</v>
      </c>
      <c r="K300" s="25">
        <f t="shared" si="141"/>
        <v>8715.41</v>
      </c>
    </row>
    <row r="301" spans="1:11" ht="51" x14ac:dyDescent="0.25">
      <c r="A301" s="27" t="s">
        <v>281</v>
      </c>
      <c r="B301" s="23" t="s">
        <v>64</v>
      </c>
      <c r="C301" s="23" t="s">
        <v>278</v>
      </c>
      <c r="D301" s="23" t="s">
        <v>282</v>
      </c>
      <c r="E301" s="24"/>
      <c r="F301" s="25">
        <f>F302+F304</f>
        <v>9315.41</v>
      </c>
      <c r="G301" s="25">
        <f t="shared" ref="G301:K301" si="142">G302+G304</f>
        <v>8715.41</v>
      </c>
      <c r="H301" s="25">
        <f t="shared" si="142"/>
        <v>0</v>
      </c>
      <c r="I301" s="25">
        <f t="shared" si="142"/>
        <v>0</v>
      </c>
      <c r="J301" s="25">
        <f t="shared" si="142"/>
        <v>9315.41</v>
      </c>
      <c r="K301" s="25">
        <f t="shared" si="142"/>
        <v>8715.41</v>
      </c>
    </row>
    <row r="302" spans="1:11" ht="63.75" x14ac:dyDescent="0.25">
      <c r="A302" s="27" t="s">
        <v>283</v>
      </c>
      <c r="B302" s="23" t="s">
        <v>64</v>
      </c>
      <c r="C302" s="23" t="s">
        <v>278</v>
      </c>
      <c r="D302" s="23" t="s">
        <v>284</v>
      </c>
      <c r="E302" s="24"/>
      <c r="F302" s="25">
        <f>F303</f>
        <v>8715.41</v>
      </c>
      <c r="G302" s="25">
        <f t="shared" ref="G302:K302" si="143">G303</f>
        <v>8715.41</v>
      </c>
      <c r="H302" s="25">
        <f t="shared" si="143"/>
        <v>0</v>
      </c>
      <c r="I302" s="25">
        <f t="shared" si="143"/>
        <v>0</v>
      </c>
      <c r="J302" s="25">
        <f t="shared" si="143"/>
        <v>8715.41</v>
      </c>
      <c r="K302" s="25">
        <f t="shared" si="143"/>
        <v>8715.41</v>
      </c>
    </row>
    <row r="303" spans="1:11" ht="25.5" x14ac:dyDescent="0.25">
      <c r="A303" s="27" t="s">
        <v>28</v>
      </c>
      <c r="B303" s="23" t="s">
        <v>64</v>
      </c>
      <c r="C303" s="23" t="s">
        <v>278</v>
      </c>
      <c r="D303" s="23" t="s">
        <v>284</v>
      </c>
      <c r="E303" s="24">
        <v>200</v>
      </c>
      <c r="F303" s="25">
        <f>'[1]9.ведомства'!G152</f>
        <v>8715.41</v>
      </c>
      <c r="G303" s="25">
        <f>'[1]9.ведомства'!H152</f>
        <v>8715.41</v>
      </c>
      <c r="H303" s="25">
        <f>'[1]9.ведомства'!I152</f>
        <v>0</v>
      </c>
      <c r="I303" s="25">
        <f>'[1]9.ведомства'!J152</f>
        <v>0</v>
      </c>
      <c r="J303" s="25">
        <f>'[1]9.ведомства'!K152</f>
        <v>8715.41</v>
      </c>
      <c r="K303" s="25">
        <f>'[1]9.ведомства'!L152</f>
        <v>8715.41</v>
      </c>
    </row>
    <row r="304" spans="1:11" ht="76.5" x14ac:dyDescent="0.25">
      <c r="A304" s="27" t="s">
        <v>285</v>
      </c>
      <c r="B304" s="23" t="s">
        <v>64</v>
      </c>
      <c r="C304" s="23" t="s">
        <v>278</v>
      </c>
      <c r="D304" s="24" t="s">
        <v>286</v>
      </c>
      <c r="E304" s="24"/>
      <c r="F304" s="25">
        <f>F305</f>
        <v>600</v>
      </c>
      <c r="G304" s="25">
        <f t="shared" ref="G304:K304" si="144">G305</f>
        <v>0</v>
      </c>
      <c r="H304" s="25">
        <f t="shared" si="144"/>
        <v>0</v>
      </c>
      <c r="I304" s="25">
        <f t="shared" si="144"/>
        <v>0</v>
      </c>
      <c r="J304" s="25">
        <f t="shared" si="144"/>
        <v>600</v>
      </c>
      <c r="K304" s="25">
        <f t="shared" si="144"/>
        <v>0</v>
      </c>
    </row>
    <row r="305" spans="1:11" ht="25.5" x14ac:dyDescent="0.25">
      <c r="A305" s="27" t="s">
        <v>28</v>
      </c>
      <c r="B305" s="23" t="s">
        <v>64</v>
      </c>
      <c r="C305" s="23" t="s">
        <v>278</v>
      </c>
      <c r="D305" s="24" t="s">
        <v>286</v>
      </c>
      <c r="E305" s="24">
        <v>200</v>
      </c>
      <c r="F305" s="25">
        <f>'[1]9.ведомства'!G154</f>
        <v>600</v>
      </c>
      <c r="G305" s="25">
        <f>'[1]9.ведомства'!H154</f>
        <v>0</v>
      </c>
      <c r="H305" s="25">
        <f>'[1]9.ведомства'!I154</f>
        <v>0</v>
      </c>
      <c r="I305" s="25">
        <f>'[1]9.ведомства'!J154</f>
        <v>0</v>
      </c>
      <c r="J305" s="25">
        <f>'[1]9.ведомства'!K154</f>
        <v>600</v>
      </c>
      <c r="K305" s="25">
        <f>'[1]9.ведомства'!L154</f>
        <v>0</v>
      </c>
    </row>
    <row r="306" spans="1:11" x14ac:dyDescent="0.25">
      <c r="A306" s="27" t="s">
        <v>19</v>
      </c>
      <c r="B306" s="23" t="s">
        <v>64</v>
      </c>
      <c r="C306" s="23" t="s">
        <v>278</v>
      </c>
      <c r="D306" s="24">
        <v>9000000000</v>
      </c>
      <c r="E306" s="24"/>
      <c r="F306" s="25">
        <f>F307</f>
        <v>23697655.07</v>
      </c>
      <c r="G306" s="25">
        <f t="shared" ref="G306:K306" si="145">G307</f>
        <v>0</v>
      </c>
      <c r="H306" s="25">
        <f t="shared" si="145"/>
        <v>0</v>
      </c>
      <c r="I306" s="25">
        <f t="shared" si="145"/>
        <v>0</v>
      </c>
      <c r="J306" s="25">
        <f t="shared" si="145"/>
        <v>23697655.07</v>
      </c>
      <c r="K306" s="25">
        <f t="shared" si="145"/>
        <v>0</v>
      </c>
    </row>
    <row r="307" spans="1:11" ht="38.25" x14ac:dyDescent="0.25">
      <c r="A307" s="28" t="s">
        <v>173</v>
      </c>
      <c r="B307" s="23" t="s">
        <v>64</v>
      </c>
      <c r="C307" s="23" t="s">
        <v>278</v>
      </c>
      <c r="D307" s="23" t="s">
        <v>174</v>
      </c>
      <c r="E307" s="23"/>
      <c r="F307" s="25">
        <f>F308+F310+F314+F312+F316</f>
        <v>23697655.07</v>
      </c>
      <c r="G307" s="25">
        <f t="shared" ref="G307:K307" si="146">G308+G310+G314+G312+G316</f>
        <v>0</v>
      </c>
      <c r="H307" s="25">
        <f t="shared" si="146"/>
        <v>0</v>
      </c>
      <c r="I307" s="25">
        <f t="shared" si="146"/>
        <v>0</v>
      </c>
      <c r="J307" s="25">
        <f t="shared" si="146"/>
        <v>23697655.07</v>
      </c>
      <c r="K307" s="25">
        <f t="shared" si="146"/>
        <v>0</v>
      </c>
    </row>
    <row r="308" spans="1:11" ht="63.75" x14ac:dyDescent="0.25">
      <c r="A308" s="27" t="s">
        <v>30</v>
      </c>
      <c r="B308" s="23" t="s">
        <v>64</v>
      </c>
      <c r="C308" s="23" t="s">
        <v>278</v>
      </c>
      <c r="D308" s="23" t="s">
        <v>175</v>
      </c>
      <c r="E308" s="23"/>
      <c r="F308" s="25">
        <f>F309</f>
        <v>750000</v>
      </c>
      <c r="G308" s="25">
        <f t="shared" ref="G308:K308" si="147">G309</f>
        <v>0</v>
      </c>
      <c r="H308" s="25">
        <f t="shared" si="147"/>
        <v>0</v>
      </c>
      <c r="I308" s="25">
        <f t="shared" si="147"/>
        <v>0</v>
      </c>
      <c r="J308" s="25">
        <f t="shared" si="147"/>
        <v>750000</v>
      </c>
      <c r="K308" s="25">
        <f t="shared" si="147"/>
        <v>0</v>
      </c>
    </row>
    <row r="309" spans="1:11" ht="38.25" x14ac:dyDescent="0.25">
      <c r="A309" s="27" t="s">
        <v>120</v>
      </c>
      <c r="B309" s="23" t="s">
        <v>64</v>
      </c>
      <c r="C309" s="23" t="s">
        <v>278</v>
      </c>
      <c r="D309" s="23" t="s">
        <v>175</v>
      </c>
      <c r="E309" s="23" t="s">
        <v>287</v>
      </c>
      <c r="F309" s="25">
        <f>'[1]9.ведомства'!G158</f>
        <v>750000</v>
      </c>
      <c r="G309" s="25">
        <f>'[1]9.ведомства'!H158</f>
        <v>0</v>
      </c>
      <c r="H309" s="25">
        <f>'[1]9.ведомства'!I158</f>
        <v>0</v>
      </c>
      <c r="I309" s="25">
        <f>'[1]9.ведомства'!J158</f>
        <v>0</v>
      </c>
      <c r="J309" s="25">
        <f>'[1]9.ведомства'!K158</f>
        <v>750000</v>
      </c>
      <c r="K309" s="25">
        <f>'[1]9.ведомства'!L158</f>
        <v>0</v>
      </c>
    </row>
    <row r="310" spans="1:11" ht="114.75" x14ac:dyDescent="0.25">
      <c r="A310" s="27" t="s">
        <v>288</v>
      </c>
      <c r="B310" s="23" t="s">
        <v>64</v>
      </c>
      <c r="C310" s="23" t="s">
        <v>278</v>
      </c>
      <c r="D310" s="23" t="s">
        <v>289</v>
      </c>
      <c r="E310" s="23"/>
      <c r="F310" s="25">
        <f>F311</f>
        <v>22947655.07</v>
      </c>
      <c r="G310" s="25">
        <f t="shared" ref="G310:K310" si="148">G311</f>
        <v>0</v>
      </c>
      <c r="H310" s="25">
        <f t="shared" si="148"/>
        <v>0</v>
      </c>
      <c r="I310" s="25">
        <f t="shared" si="148"/>
        <v>0</v>
      </c>
      <c r="J310" s="25">
        <f t="shared" si="148"/>
        <v>22947655.07</v>
      </c>
      <c r="K310" s="25">
        <f t="shared" si="148"/>
        <v>0</v>
      </c>
    </row>
    <row r="311" spans="1:11" ht="38.25" x14ac:dyDescent="0.25">
      <c r="A311" s="27" t="s">
        <v>120</v>
      </c>
      <c r="B311" s="23" t="s">
        <v>64</v>
      </c>
      <c r="C311" s="23" t="s">
        <v>278</v>
      </c>
      <c r="D311" s="23" t="s">
        <v>289</v>
      </c>
      <c r="E311" s="23" t="s">
        <v>287</v>
      </c>
      <c r="F311" s="25">
        <f>'[1]9.ведомства'!G160</f>
        <v>22947655.07</v>
      </c>
      <c r="G311" s="25">
        <f>'[1]9.ведомства'!H160</f>
        <v>0</v>
      </c>
      <c r="H311" s="25">
        <f>'[1]9.ведомства'!I160</f>
        <v>0</v>
      </c>
      <c r="I311" s="25">
        <f>'[1]9.ведомства'!J160</f>
        <v>0</v>
      </c>
      <c r="J311" s="25">
        <f>'[1]9.ведомства'!K160</f>
        <v>22947655.07</v>
      </c>
      <c r="K311" s="25">
        <f>'[1]9.ведомства'!L160</f>
        <v>0</v>
      </c>
    </row>
    <row r="312" spans="1:11" ht="25.5" hidden="1" x14ac:dyDescent="0.25">
      <c r="A312" s="27" t="s">
        <v>290</v>
      </c>
      <c r="B312" s="23" t="s">
        <v>64</v>
      </c>
      <c r="C312" s="23" t="s">
        <v>278</v>
      </c>
      <c r="D312" s="23" t="s">
        <v>179</v>
      </c>
      <c r="E312" s="23"/>
      <c r="F312" s="25">
        <f>F313</f>
        <v>0</v>
      </c>
      <c r="G312" s="25">
        <f t="shared" ref="G312:K312" si="149">G313</f>
        <v>0</v>
      </c>
      <c r="H312" s="25">
        <f t="shared" si="149"/>
        <v>0</v>
      </c>
      <c r="I312" s="25">
        <f t="shared" si="149"/>
        <v>0</v>
      </c>
      <c r="J312" s="25">
        <f t="shared" si="149"/>
        <v>0</v>
      </c>
      <c r="K312" s="25">
        <f t="shared" si="149"/>
        <v>0</v>
      </c>
    </row>
    <row r="313" spans="1:11" ht="38.25" hidden="1" x14ac:dyDescent="0.25">
      <c r="A313" s="27" t="s">
        <v>120</v>
      </c>
      <c r="B313" s="23" t="s">
        <v>64</v>
      </c>
      <c r="C313" s="23" t="s">
        <v>278</v>
      </c>
      <c r="D313" s="23" t="s">
        <v>179</v>
      </c>
      <c r="E313" s="23" t="s">
        <v>287</v>
      </c>
      <c r="F313" s="25">
        <f>'[1]9.ведомства'!G162</f>
        <v>0</v>
      </c>
      <c r="G313" s="25">
        <f>'[1]9.ведомства'!H162</f>
        <v>0</v>
      </c>
      <c r="H313" s="25">
        <f>'[1]9.ведомства'!I162</f>
        <v>0</v>
      </c>
      <c r="I313" s="25">
        <f>'[1]9.ведомства'!J162</f>
        <v>0</v>
      </c>
      <c r="J313" s="25">
        <f>'[1]9.ведомства'!K162</f>
        <v>0</v>
      </c>
      <c r="K313" s="25">
        <f>'[1]9.ведомства'!L162</f>
        <v>0</v>
      </c>
    </row>
    <row r="314" spans="1:11" ht="38.25" hidden="1" x14ac:dyDescent="0.25">
      <c r="A314" s="27" t="s">
        <v>291</v>
      </c>
      <c r="B314" s="23" t="s">
        <v>64</v>
      </c>
      <c r="C314" s="23" t="s">
        <v>278</v>
      </c>
      <c r="D314" s="23" t="s">
        <v>292</v>
      </c>
      <c r="E314" s="23"/>
      <c r="F314" s="25">
        <f>F315</f>
        <v>0</v>
      </c>
      <c r="G314" s="25">
        <f t="shared" ref="G314:K314" si="150">G315</f>
        <v>0</v>
      </c>
      <c r="H314" s="25">
        <f t="shared" si="150"/>
        <v>0</v>
      </c>
      <c r="I314" s="25">
        <f t="shared" si="150"/>
        <v>0</v>
      </c>
      <c r="J314" s="25">
        <f t="shared" si="150"/>
        <v>0</v>
      </c>
      <c r="K314" s="25">
        <f t="shared" si="150"/>
        <v>0</v>
      </c>
    </row>
    <row r="315" spans="1:11" ht="38.25" hidden="1" x14ac:dyDescent="0.25">
      <c r="A315" s="27" t="s">
        <v>120</v>
      </c>
      <c r="B315" s="23" t="s">
        <v>64</v>
      </c>
      <c r="C315" s="23" t="s">
        <v>278</v>
      </c>
      <c r="D315" s="23" t="s">
        <v>292</v>
      </c>
      <c r="E315" s="23" t="s">
        <v>287</v>
      </c>
      <c r="F315" s="25">
        <f>'[1]9.ведомства'!G164</f>
        <v>0</v>
      </c>
      <c r="G315" s="25">
        <f>'[1]9.ведомства'!H164</f>
        <v>0</v>
      </c>
      <c r="H315" s="25">
        <f>'[1]9.ведомства'!I164</f>
        <v>0</v>
      </c>
      <c r="I315" s="25">
        <f>'[1]9.ведомства'!J164</f>
        <v>0</v>
      </c>
      <c r="J315" s="25">
        <f>'[1]9.ведомства'!K164</f>
        <v>0</v>
      </c>
      <c r="K315" s="25">
        <f>'[1]9.ведомства'!L164</f>
        <v>0</v>
      </c>
    </row>
    <row r="316" spans="1:11" ht="25.5" hidden="1" x14ac:dyDescent="0.25">
      <c r="A316" s="27" t="s">
        <v>293</v>
      </c>
      <c r="B316" s="23" t="s">
        <v>64</v>
      </c>
      <c r="C316" s="23" t="s">
        <v>278</v>
      </c>
      <c r="D316" s="23" t="s">
        <v>294</v>
      </c>
      <c r="E316" s="23"/>
      <c r="F316" s="25">
        <f>F317</f>
        <v>0</v>
      </c>
      <c r="G316" s="25">
        <f t="shared" ref="G316:K316" si="151">G317</f>
        <v>0</v>
      </c>
      <c r="H316" s="25">
        <f t="shared" si="151"/>
        <v>0</v>
      </c>
      <c r="I316" s="25">
        <f t="shared" si="151"/>
        <v>0</v>
      </c>
      <c r="J316" s="25">
        <f t="shared" si="151"/>
        <v>0</v>
      </c>
      <c r="K316" s="25">
        <f t="shared" si="151"/>
        <v>0</v>
      </c>
    </row>
    <row r="317" spans="1:11" ht="38.25" hidden="1" x14ac:dyDescent="0.25">
      <c r="A317" s="27" t="s">
        <v>120</v>
      </c>
      <c r="B317" s="23" t="s">
        <v>64</v>
      </c>
      <c r="C317" s="23" t="s">
        <v>278</v>
      </c>
      <c r="D317" s="23" t="s">
        <v>294</v>
      </c>
      <c r="E317" s="23" t="s">
        <v>287</v>
      </c>
      <c r="F317" s="25">
        <f>'[1]9.ведомства'!G166</f>
        <v>0</v>
      </c>
      <c r="G317" s="25">
        <f>'[1]9.ведомства'!H166</f>
        <v>0</v>
      </c>
      <c r="H317" s="25">
        <f>'[1]9.ведомства'!I166</f>
        <v>0</v>
      </c>
      <c r="I317" s="25">
        <f>'[1]9.ведомства'!J166</f>
        <v>0</v>
      </c>
      <c r="J317" s="25">
        <f>'[1]9.ведомства'!K166</f>
        <v>0</v>
      </c>
      <c r="K317" s="25">
        <f>'[1]9.ведомства'!L166</f>
        <v>0</v>
      </c>
    </row>
    <row r="318" spans="1:11" ht="25.5" x14ac:dyDescent="0.25">
      <c r="A318" s="27" t="s">
        <v>295</v>
      </c>
      <c r="B318" s="23" t="s">
        <v>64</v>
      </c>
      <c r="C318" s="23" t="s">
        <v>296</v>
      </c>
      <c r="D318" s="23"/>
      <c r="E318" s="24"/>
      <c r="F318" s="25">
        <f>F319+F332+F344+F349</f>
        <v>20541282.719999999</v>
      </c>
      <c r="G318" s="25">
        <f t="shared" ref="G318:K318" si="152">G319+G332+G344+G349</f>
        <v>57614</v>
      </c>
      <c r="H318" s="25">
        <f t="shared" si="152"/>
        <v>2385000</v>
      </c>
      <c r="I318" s="25">
        <f t="shared" si="152"/>
        <v>0</v>
      </c>
      <c r="J318" s="25">
        <f t="shared" si="152"/>
        <v>22926282.719999999</v>
      </c>
      <c r="K318" s="25">
        <f t="shared" si="152"/>
        <v>57614</v>
      </c>
    </row>
    <row r="319" spans="1:11" ht="25.5" x14ac:dyDescent="0.25">
      <c r="A319" s="27" t="s">
        <v>297</v>
      </c>
      <c r="B319" s="23" t="s">
        <v>64</v>
      </c>
      <c r="C319" s="23" t="s">
        <v>296</v>
      </c>
      <c r="D319" s="23" t="s">
        <v>298</v>
      </c>
      <c r="E319" s="24"/>
      <c r="F319" s="25">
        <f>F320+F328</f>
        <v>358000</v>
      </c>
      <c r="G319" s="25">
        <f t="shared" ref="G319:K319" si="153">G320+G328</f>
        <v>0</v>
      </c>
      <c r="H319" s="25">
        <f t="shared" si="153"/>
        <v>0</v>
      </c>
      <c r="I319" s="25">
        <f t="shared" si="153"/>
        <v>0</v>
      </c>
      <c r="J319" s="25">
        <f t="shared" si="153"/>
        <v>358000</v>
      </c>
      <c r="K319" s="25">
        <f t="shared" si="153"/>
        <v>0</v>
      </c>
    </row>
    <row r="320" spans="1:11" ht="51" x14ac:dyDescent="0.25">
      <c r="A320" s="27" t="s">
        <v>299</v>
      </c>
      <c r="B320" s="23" t="s">
        <v>64</v>
      </c>
      <c r="C320" s="23" t="s">
        <v>296</v>
      </c>
      <c r="D320" s="23" t="s">
        <v>300</v>
      </c>
      <c r="E320" s="24"/>
      <c r="F320" s="25">
        <f>F321+F324</f>
        <v>258000</v>
      </c>
      <c r="G320" s="25">
        <f t="shared" ref="G320:K320" si="154">G321+G324</f>
        <v>0</v>
      </c>
      <c r="H320" s="25">
        <f t="shared" si="154"/>
        <v>0</v>
      </c>
      <c r="I320" s="25">
        <f t="shared" si="154"/>
        <v>0</v>
      </c>
      <c r="J320" s="25">
        <f t="shared" si="154"/>
        <v>258000</v>
      </c>
      <c r="K320" s="25">
        <f t="shared" si="154"/>
        <v>0</v>
      </c>
    </row>
    <row r="321" spans="1:11" ht="38.25" x14ac:dyDescent="0.25">
      <c r="A321" s="27" t="s">
        <v>301</v>
      </c>
      <c r="B321" s="23" t="s">
        <v>64</v>
      </c>
      <c r="C321" s="23" t="s">
        <v>296</v>
      </c>
      <c r="D321" s="23" t="s">
        <v>302</v>
      </c>
      <c r="E321" s="24"/>
      <c r="F321" s="25">
        <f>F322</f>
        <v>60000</v>
      </c>
      <c r="G321" s="25">
        <f t="shared" ref="G321:K322" si="155">G322</f>
        <v>0</v>
      </c>
      <c r="H321" s="25">
        <f t="shared" si="155"/>
        <v>0</v>
      </c>
      <c r="I321" s="25">
        <f t="shared" si="155"/>
        <v>0</v>
      </c>
      <c r="J321" s="25">
        <f t="shared" si="155"/>
        <v>60000</v>
      </c>
      <c r="K321" s="25">
        <f t="shared" si="155"/>
        <v>0</v>
      </c>
    </row>
    <row r="322" spans="1:11" ht="25.5" x14ac:dyDescent="0.25">
      <c r="A322" s="28" t="s">
        <v>124</v>
      </c>
      <c r="B322" s="23" t="s">
        <v>64</v>
      </c>
      <c r="C322" s="23" t="s">
        <v>296</v>
      </c>
      <c r="D322" s="23" t="s">
        <v>303</v>
      </c>
      <c r="E322" s="24"/>
      <c r="F322" s="25">
        <f>F323</f>
        <v>60000</v>
      </c>
      <c r="G322" s="25">
        <f t="shared" si="155"/>
        <v>0</v>
      </c>
      <c r="H322" s="25">
        <f t="shared" si="155"/>
        <v>0</v>
      </c>
      <c r="I322" s="25">
        <f t="shared" si="155"/>
        <v>0</v>
      </c>
      <c r="J322" s="25">
        <f t="shared" si="155"/>
        <v>60000</v>
      </c>
      <c r="K322" s="25">
        <f t="shared" si="155"/>
        <v>0</v>
      </c>
    </row>
    <row r="323" spans="1:11" ht="25.5" x14ac:dyDescent="0.25">
      <c r="A323" s="27" t="s">
        <v>28</v>
      </c>
      <c r="B323" s="23" t="s">
        <v>64</v>
      </c>
      <c r="C323" s="23" t="s">
        <v>296</v>
      </c>
      <c r="D323" s="23" t="s">
        <v>303</v>
      </c>
      <c r="E323" s="24">
        <v>200</v>
      </c>
      <c r="F323" s="25">
        <f>'[1]9.ведомства'!G172</f>
        <v>60000</v>
      </c>
      <c r="G323" s="25">
        <f>'[1]9.ведомства'!H172</f>
        <v>0</v>
      </c>
      <c r="H323" s="25">
        <f>'[1]9.ведомства'!I172</f>
        <v>0</v>
      </c>
      <c r="I323" s="25">
        <f>'[1]9.ведомства'!J172</f>
        <v>0</v>
      </c>
      <c r="J323" s="25">
        <f>'[1]9.ведомства'!K172</f>
        <v>60000</v>
      </c>
      <c r="K323" s="25">
        <f>'[1]9.ведомства'!L172</f>
        <v>0</v>
      </c>
    </row>
    <row r="324" spans="1:11" ht="38.25" x14ac:dyDescent="0.25">
      <c r="A324" s="27" t="s">
        <v>304</v>
      </c>
      <c r="B324" s="23" t="s">
        <v>64</v>
      </c>
      <c r="C324" s="23" t="s">
        <v>296</v>
      </c>
      <c r="D324" s="23" t="s">
        <v>305</v>
      </c>
      <c r="E324" s="24"/>
      <c r="F324" s="25">
        <f>F325</f>
        <v>198000</v>
      </c>
      <c r="G324" s="25">
        <f t="shared" ref="G324:K324" si="156">G325</f>
        <v>0</v>
      </c>
      <c r="H324" s="25">
        <f t="shared" si="156"/>
        <v>0</v>
      </c>
      <c r="I324" s="25">
        <f t="shared" si="156"/>
        <v>0</v>
      </c>
      <c r="J324" s="25">
        <f t="shared" si="156"/>
        <v>198000</v>
      </c>
      <c r="K324" s="25">
        <f t="shared" si="156"/>
        <v>0</v>
      </c>
    </row>
    <row r="325" spans="1:11" ht="25.5" x14ac:dyDescent="0.25">
      <c r="A325" s="28" t="s">
        <v>124</v>
      </c>
      <c r="B325" s="23" t="s">
        <v>64</v>
      </c>
      <c r="C325" s="23" t="s">
        <v>296</v>
      </c>
      <c r="D325" s="23" t="s">
        <v>306</v>
      </c>
      <c r="E325" s="24"/>
      <c r="F325" s="25">
        <f>SUM(F326:F327)</f>
        <v>198000</v>
      </c>
      <c r="G325" s="25">
        <f t="shared" ref="G325:K325" si="157">SUM(G326:G327)</f>
        <v>0</v>
      </c>
      <c r="H325" s="25">
        <f t="shared" si="157"/>
        <v>0</v>
      </c>
      <c r="I325" s="25">
        <f t="shared" si="157"/>
        <v>0</v>
      </c>
      <c r="J325" s="25">
        <f t="shared" si="157"/>
        <v>198000</v>
      </c>
      <c r="K325" s="25">
        <f t="shared" si="157"/>
        <v>0</v>
      </c>
    </row>
    <row r="326" spans="1:11" ht="25.5" x14ac:dyDescent="0.25">
      <c r="A326" s="27" t="s">
        <v>28</v>
      </c>
      <c r="B326" s="23" t="s">
        <v>64</v>
      </c>
      <c r="C326" s="23" t="s">
        <v>296</v>
      </c>
      <c r="D326" s="23" t="s">
        <v>306</v>
      </c>
      <c r="E326" s="24">
        <v>200</v>
      </c>
      <c r="F326" s="25">
        <f>'[1]9.ведомства'!G175</f>
        <v>198000</v>
      </c>
      <c r="G326" s="25">
        <f>'[1]9.ведомства'!H175</f>
        <v>0</v>
      </c>
      <c r="H326" s="25">
        <f>'[1]9.ведомства'!I175</f>
        <v>0</v>
      </c>
      <c r="I326" s="25">
        <f>'[1]9.ведомства'!J175</f>
        <v>0</v>
      </c>
      <c r="J326" s="25">
        <f>'[1]9.ведомства'!K175</f>
        <v>198000</v>
      </c>
      <c r="K326" s="25">
        <f>'[1]9.ведомства'!L175</f>
        <v>0</v>
      </c>
    </row>
    <row r="327" spans="1:11" hidden="1" x14ac:dyDescent="0.25">
      <c r="A327" s="27" t="s">
        <v>60</v>
      </c>
      <c r="B327" s="23" t="s">
        <v>64</v>
      </c>
      <c r="C327" s="23" t="s">
        <v>296</v>
      </c>
      <c r="D327" s="23" t="s">
        <v>306</v>
      </c>
      <c r="E327" s="24">
        <v>800</v>
      </c>
      <c r="F327" s="25">
        <f>'[1]9.ведомства'!G176</f>
        <v>0</v>
      </c>
      <c r="G327" s="25">
        <f>'[1]9.ведомства'!H176</f>
        <v>0</v>
      </c>
      <c r="H327" s="25">
        <f>'[1]9.ведомства'!I176</f>
        <v>0</v>
      </c>
      <c r="I327" s="25">
        <f>'[1]9.ведомства'!J176</f>
        <v>0</v>
      </c>
      <c r="J327" s="25">
        <f>'[1]9.ведомства'!K176</f>
        <v>0</v>
      </c>
      <c r="K327" s="25">
        <f>'[1]9.ведомства'!L176</f>
        <v>0</v>
      </c>
    </row>
    <row r="328" spans="1:11" ht="38.25" x14ac:dyDescent="0.25">
      <c r="A328" s="27" t="s">
        <v>307</v>
      </c>
      <c r="B328" s="23" t="s">
        <v>64</v>
      </c>
      <c r="C328" s="23" t="s">
        <v>296</v>
      </c>
      <c r="D328" s="23" t="s">
        <v>308</v>
      </c>
      <c r="E328" s="24"/>
      <c r="F328" s="25">
        <f>F329</f>
        <v>100000</v>
      </c>
      <c r="G328" s="25">
        <f t="shared" ref="G328:K330" si="158">G329</f>
        <v>0</v>
      </c>
      <c r="H328" s="25">
        <f t="shared" si="158"/>
        <v>0</v>
      </c>
      <c r="I328" s="25">
        <f t="shared" si="158"/>
        <v>0</v>
      </c>
      <c r="J328" s="25">
        <f t="shared" si="158"/>
        <v>100000</v>
      </c>
      <c r="K328" s="25">
        <f t="shared" si="158"/>
        <v>0</v>
      </c>
    </row>
    <row r="329" spans="1:11" ht="76.5" x14ac:dyDescent="0.25">
      <c r="A329" s="27" t="s">
        <v>309</v>
      </c>
      <c r="B329" s="23" t="s">
        <v>64</v>
      </c>
      <c r="C329" s="23" t="s">
        <v>296</v>
      </c>
      <c r="D329" s="23" t="s">
        <v>310</v>
      </c>
      <c r="E329" s="24"/>
      <c r="F329" s="25">
        <f>F330</f>
        <v>100000</v>
      </c>
      <c r="G329" s="25">
        <f t="shared" si="158"/>
        <v>0</v>
      </c>
      <c r="H329" s="25">
        <f t="shared" si="158"/>
        <v>0</v>
      </c>
      <c r="I329" s="25">
        <f t="shared" si="158"/>
        <v>0</v>
      </c>
      <c r="J329" s="25">
        <f t="shared" si="158"/>
        <v>100000</v>
      </c>
      <c r="K329" s="25">
        <f t="shared" si="158"/>
        <v>0</v>
      </c>
    </row>
    <row r="330" spans="1:11" ht="25.5" x14ac:dyDescent="0.25">
      <c r="A330" s="28" t="s">
        <v>124</v>
      </c>
      <c r="B330" s="23" t="s">
        <v>64</v>
      </c>
      <c r="C330" s="23" t="s">
        <v>296</v>
      </c>
      <c r="D330" s="23" t="s">
        <v>311</v>
      </c>
      <c r="E330" s="24"/>
      <c r="F330" s="25">
        <f>F331</f>
        <v>100000</v>
      </c>
      <c r="G330" s="25">
        <f t="shared" si="158"/>
        <v>0</v>
      </c>
      <c r="H330" s="25">
        <f t="shared" si="158"/>
        <v>0</v>
      </c>
      <c r="I330" s="25">
        <f t="shared" si="158"/>
        <v>0</v>
      </c>
      <c r="J330" s="25">
        <f t="shared" si="158"/>
        <v>100000</v>
      </c>
      <c r="K330" s="25">
        <f t="shared" si="158"/>
        <v>0</v>
      </c>
    </row>
    <row r="331" spans="1:11" ht="25.5" x14ac:dyDescent="0.25">
      <c r="A331" s="27" t="s">
        <v>28</v>
      </c>
      <c r="B331" s="23" t="s">
        <v>64</v>
      </c>
      <c r="C331" s="23" t="s">
        <v>296</v>
      </c>
      <c r="D331" s="23" t="s">
        <v>311</v>
      </c>
      <c r="E331" s="24">
        <v>200</v>
      </c>
      <c r="F331" s="25">
        <f>'[1]9.ведомства'!G180</f>
        <v>100000</v>
      </c>
      <c r="G331" s="25">
        <f>'[1]9.ведомства'!H180</f>
        <v>0</v>
      </c>
      <c r="H331" s="25">
        <f>'[1]9.ведомства'!I180</f>
        <v>0</v>
      </c>
      <c r="I331" s="25">
        <f>'[1]9.ведомства'!J180</f>
        <v>0</v>
      </c>
      <c r="J331" s="25">
        <f>'[1]9.ведомства'!K180</f>
        <v>100000</v>
      </c>
      <c r="K331" s="25">
        <f>'[1]9.ведомства'!L180</f>
        <v>0</v>
      </c>
    </row>
    <row r="332" spans="1:11" ht="38.25" x14ac:dyDescent="0.25">
      <c r="A332" s="27" t="s">
        <v>34</v>
      </c>
      <c r="B332" s="23" t="s">
        <v>64</v>
      </c>
      <c r="C332" s="23" t="s">
        <v>296</v>
      </c>
      <c r="D332" s="23" t="s">
        <v>35</v>
      </c>
      <c r="E332" s="24"/>
      <c r="F332" s="25">
        <f>F333</f>
        <v>20125668.719999999</v>
      </c>
      <c r="G332" s="25">
        <f t="shared" ref="G332:K332" si="159">G333</f>
        <v>0</v>
      </c>
      <c r="H332" s="25">
        <f t="shared" si="159"/>
        <v>0</v>
      </c>
      <c r="I332" s="25">
        <f t="shared" si="159"/>
        <v>0</v>
      </c>
      <c r="J332" s="25">
        <f t="shared" si="159"/>
        <v>20125668.719999999</v>
      </c>
      <c r="K332" s="25">
        <f t="shared" si="159"/>
        <v>0</v>
      </c>
    </row>
    <row r="333" spans="1:11" ht="51" x14ac:dyDescent="0.25">
      <c r="A333" s="27" t="s">
        <v>312</v>
      </c>
      <c r="B333" s="23" t="s">
        <v>64</v>
      </c>
      <c r="C333" s="23" t="s">
        <v>296</v>
      </c>
      <c r="D333" s="23" t="s">
        <v>66</v>
      </c>
      <c r="E333" s="24"/>
      <c r="F333" s="25">
        <f>F334+F337</f>
        <v>20125668.719999999</v>
      </c>
      <c r="G333" s="25">
        <f t="shared" ref="G333:K333" si="160">G334+G337</f>
        <v>0</v>
      </c>
      <c r="H333" s="25">
        <f t="shared" si="160"/>
        <v>0</v>
      </c>
      <c r="I333" s="25">
        <f t="shared" si="160"/>
        <v>0</v>
      </c>
      <c r="J333" s="25">
        <f t="shared" si="160"/>
        <v>20125668.719999999</v>
      </c>
      <c r="K333" s="25">
        <f t="shared" si="160"/>
        <v>0</v>
      </c>
    </row>
    <row r="334" spans="1:11" ht="25.5" x14ac:dyDescent="0.25">
      <c r="A334" s="27" t="s">
        <v>313</v>
      </c>
      <c r="B334" s="23" t="s">
        <v>64</v>
      </c>
      <c r="C334" s="23" t="s">
        <v>296</v>
      </c>
      <c r="D334" s="23" t="s">
        <v>314</v>
      </c>
      <c r="E334" s="24"/>
      <c r="F334" s="25">
        <f>F335</f>
        <v>573836.29</v>
      </c>
      <c r="G334" s="25">
        <f t="shared" ref="G334:K335" si="161">G335</f>
        <v>0</v>
      </c>
      <c r="H334" s="25">
        <f t="shared" si="161"/>
        <v>0</v>
      </c>
      <c r="I334" s="25">
        <f t="shared" si="161"/>
        <v>0</v>
      </c>
      <c r="J334" s="25">
        <f t="shared" si="161"/>
        <v>573836.29</v>
      </c>
      <c r="K334" s="25">
        <f t="shared" si="161"/>
        <v>0</v>
      </c>
    </row>
    <row r="335" spans="1:11" ht="25.5" x14ac:dyDescent="0.25">
      <c r="A335" s="28" t="s">
        <v>124</v>
      </c>
      <c r="B335" s="23" t="s">
        <v>64</v>
      </c>
      <c r="C335" s="23" t="s">
        <v>296</v>
      </c>
      <c r="D335" s="23" t="s">
        <v>315</v>
      </c>
      <c r="E335" s="24"/>
      <c r="F335" s="25">
        <f>F336</f>
        <v>573836.29</v>
      </c>
      <c r="G335" s="25">
        <f t="shared" si="161"/>
        <v>0</v>
      </c>
      <c r="H335" s="25">
        <f t="shared" si="161"/>
        <v>0</v>
      </c>
      <c r="I335" s="25">
        <f t="shared" si="161"/>
        <v>0</v>
      </c>
      <c r="J335" s="25">
        <f t="shared" si="161"/>
        <v>573836.29</v>
      </c>
      <c r="K335" s="25">
        <f t="shared" si="161"/>
        <v>0</v>
      </c>
    </row>
    <row r="336" spans="1:11" ht="25.5" x14ac:dyDescent="0.25">
      <c r="A336" s="27" t="s">
        <v>28</v>
      </c>
      <c r="B336" s="23" t="s">
        <v>64</v>
      </c>
      <c r="C336" s="23" t="s">
        <v>296</v>
      </c>
      <c r="D336" s="23" t="s">
        <v>315</v>
      </c>
      <c r="E336" s="23" t="s">
        <v>29</v>
      </c>
      <c r="F336" s="25">
        <f>'[1]9.ведомства'!G1137</f>
        <v>573836.29</v>
      </c>
      <c r="G336" s="25">
        <f>'[1]9.ведомства'!H1137</f>
        <v>0</v>
      </c>
      <c r="H336" s="25">
        <f>'[1]9.ведомства'!I1137</f>
        <v>0</v>
      </c>
      <c r="I336" s="25">
        <f>'[1]9.ведомства'!J1137</f>
        <v>0</v>
      </c>
      <c r="J336" s="25">
        <f>'[1]9.ведомства'!K1137</f>
        <v>573836.29</v>
      </c>
      <c r="K336" s="25">
        <f>'[1]9.ведомства'!L1137</f>
        <v>0</v>
      </c>
    </row>
    <row r="337" spans="1:11" ht="51" x14ac:dyDescent="0.25">
      <c r="A337" s="27" t="s">
        <v>316</v>
      </c>
      <c r="B337" s="23" t="s">
        <v>64</v>
      </c>
      <c r="C337" s="23" t="s">
        <v>296</v>
      </c>
      <c r="D337" s="23" t="s">
        <v>317</v>
      </c>
      <c r="E337" s="24"/>
      <c r="F337" s="25">
        <f>F338+F340</f>
        <v>19551832.43</v>
      </c>
      <c r="G337" s="25">
        <f t="shared" ref="G337:K337" si="162">G338+G340</f>
        <v>0</v>
      </c>
      <c r="H337" s="25">
        <f t="shared" si="162"/>
        <v>0</v>
      </c>
      <c r="I337" s="25">
        <f t="shared" si="162"/>
        <v>0</v>
      </c>
      <c r="J337" s="25">
        <f t="shared" si="162"/>
        <v>19551832.43</v>
      </c>
      <c r="K337" s="25">
        <f t="shared" si="162"/>
        <v>0</v>
      </c>
    </row>
    <row r="338" spans="1:11" ht="63.75" x14ac:dyDescent="0.25">
      <c r="A338" s="27" t="s">
        <v>30</v>
      </c>
      <c r="B338" s="23" t="s">
        <v>64</v>
      </c>
      <c r="C338" s="23" t="s">
        <v>296</v>
      </c>
      <c r="D338" s="23" t="s">
        <v>318</v>
      </c>
      <c r="E338" s="24"/>
      <c r="F338" s="25">
        <f>F339</f>
        <v>568100</v>
      </c>
      <c r="G338" s="25">
        <f t="shared" ref="G338:K338" si="163">G339</f>
        <v>0</v>
      </c>
      <c r="H338" s="25">
        <f t="shared" si="163"/>
        <v>0</v>
      </c>
      <c r="I338" s="25">
        <f t="shared" si="163"/>
        <v>0</v>
      </c>
      <c r="J338" s="25">
        <f t="shared" si="163"/>
        <v>568100</v>
      </c>
      <c r="K338" s="25">
        <f t="shared" si="163"/>
        <v>0</v>
      </c>
    </row>
    <row r="339" spans="1:11" ht="76.5" x14ac:dyDescent="0.25">
      <c r="A339" s="27" t="s">
        <v>25</v>
      </c>
      <c r="B339" s="23" t="s">
        <v>64</v>
      </c>
      <c r="C339" s="23" t="s">
        <v>296</v>
      </c>
      <c r="D339" s="23" t="s">
        <v>318</v>
      </c>
      <c r="E339" s="24">
        <v>100</v>
      </c>
      <c r="F339" s="25">
        <f>'[1]9.ведомства'!G1140</f>
        <v>568100</v>
      </c>
      <c r="G339" s="25">
        <f>'[1]9.ведомства'!H1140</f>
        <v>0</v>
      </c>
      <c r="H339" s="25">
        <f>'[1]9.ведомства'!I1140</f>
        <v>0</v>
      </c>
      <c r="I339" s="25">
        <f>'[1]9.ведомства'!J1140</f>
        <v>0</v>
      </c>
      <c r="J339" s="25">
        <f>'[1]9.ведомства'!K1140</f>
        <v>568100</v>
      </c>
      <c r="K339" s="25">
        <f>'[1]9.ведомства'!L1140</f>
        <v>0</v>
      </c>
    </row>
    <row r="340" spans="1:11" ht="76.5" x14ac:dyDescent="0.25">
      <c r="A340" s="27" t="s">
        <v>319</v>
      </c>
      <c r="B340" s="23" t="s">
        <v>64</v>
      </c>
      <c r="C340" s="23" t="s">
        <v>296</v>
      </c>
      <c r="D340" s="23" t="s">
        <v>320</v>
      </c>
      <c r="E340" s="24"/>
      <c r="F340" s="25">
        <f>SUM(F341:F343)</f>
        <v>18983732.43</v>
      </c>
      <c r="G340" s="25">
        <f t="shared" ref="G340:K340" si="164">SUM(G341:G343)</f>
        <v>0</v>
      </c>
      <c r="H340" s="25">
        <f t="shared" si="164"/>
        <v>0</v>
      </c>
      <c r="I340" s="25">
        <f t="shared" si="164"/>
        <v>0</v>
      </c>
      <c r="J340" s="25">
        <f t="shared" si="164"/>
        <v>18983732.43</v>
      </c>
      <c r="K340" s="25">
        <f t="shared" si="164"/>
        <v>0</v>
      </c>
    </row>
    <row r="341" spans="1:11" ht="76.5" x14ac:dyDescent="0.25">
      <c r="A341" s="27" t="s">
        <v>25</v>
      </c>
      <c r="B341" s="23" t="s">
        <v>64</v>
      </c>
      <c r="C341" s="23" t="s">
        <v>296</v>
      </c>
      <c r="D341" s="23" t="s">
        <v>320</v>
      </c>
      <c r="E341" s="24">
        <v>100</v>
      </c>
      <c r="F341" s="25">
        <f>'[1]9.ведомства'!G1142</f>
        <v>16793069.280000001</v>
      </c>
      <c r="G341" s="25">
        <f>'[1]9.ведомства'!H1142</f>
        <v>0</v>
      </c>
      <c r="H341" s="25">
        <f>'[1]9.ведомства'!I1142</f>
        <v>0</v>
      </c>
      <c r="I341" s="25">
        <f>'[1]9.ведомства'!J1142</f>
        <v>0</v>
      </c>
      <c r="J341" s="25">
        <f>'[1]9.ведомства'!K1142</f>
        <v>16793069.280000001</v>
      </c>
      <c r="K341" s="25">
        <f>'[1]9.ведомства'!L1142</f>
        <v>0</v>
      </c>
    </row>
    <row r="342" spans="1:11" ht="25.5" x14ac:dyDescent="0.25">
      <c r="A342" s="27" t="s">
        <v>28</v>
      </c>
      <c r="B342" s="23" t="s">
        <v>64</v>
      </c>
      <c r="C342" s="23" t="s">
        <v>296</v>
      </c>
      <c r="D342" s="23" t="s">
        <v>320</v>
      </c>
      <c r="E342" s="24">
        <v>200</v>
      </c>
      <c r="F342" s="25">
        <f>'[1]9.ведомства'!G1143</f>
        <v>2179569.83</v>
      </c>
      <c r="G342" s="25">
        <f>'[1]9.ведомства'!H1143</f>
        <v>0</v>
      </c>
      <c r="H342" s="25">
        <f>'[1]9.ведомства'!I1143</f>
        <v>0</v>
      </c>
      <c r="I342" s="25">
        <f>'[1]9.ведомства'!J1143</f>
        <v>0</v>
      </c>
      <c r="J342" s="25">
        <f>'[1]9.ведомства'!K1143</f>
        <v>2179569.83</v>
      </c>
      <c r="K342" s="25">
        <f>'[1]9.ведомства'!L1143</f>
        <v>0</v>
      </c>
    </row>
    <row r="343" spans="1:11" x14ac:dyDescent="0.25">
      <c r="A343" s="27" t="s">
        <v>60</v>
      </c>
      <c r="B343" s="23" t="s">
        <v>64</v>
      </c>
      <c r="C343" s="23" t="s">
        <v>296</v>
      </c>
      <c r="D343" s="23" t="s">
        <v>320</v>
      </c>
      <c r="E343" s="24">
        <v>800</v>
      </c>
      <c r="F343" s="25">
        <f>'[1]9.ведомства'!G1144</f>
        <v>11093.32</v>
      </c>
      <c r="G343" s="25">
        <f>'[1]9.ведомства'!H1144</f>
        <v>0</v>
      </c>
      <c r="H343" s="25">
        <f>'[1]9.ведомства'!I1144</f>
        <v>0</v>
      </c>
      <c r="I343" s="25">
        <f>'[1]9.ведомства'!J1144</f>
        <v>0</v>
      </c>
      <c r="J343" s="25">
        <f>'[1]9.ведомства'!K1144</f>
        <v>11093.32</v>
      </c>
      <c r="K343" s="25">
        <f>'[1]9.ведомства'!L1144</f>
        <v>0</v>
      </c>
    </row>
    <row r="344" spans="1:11" ht="25.5" hidden="1" x14ac:dyDescent="0.25">
      <c r="A344" s="27" t="s">
        <v>321</v>
      </c>
      <c r="B344" s="23" t="s">
        <v>64</v>
      </c>
      <c r="C344" s="23" t="s">
        <v>296</v>
      </c>
      <c r="D344" s="23" t="s">
        <v>322</v>
      </c>
      <c r="E344" s="24"/>
      <c r="F344" s="25">
        <f>F345</f>
        <v>0</v>
      </c>
      <c r="G344" s="25">
        <f t="shared" ref="G344:K347" si="165">G345</f>
        <v>0</v>
      </c>
      <c r="H344" s="25">
        <f t="shared" si="165"/>
        <v>0</v>
      </c>
      <c r="I344" s="25">
        <f t="shared" si="165"/>
        <v>0</v>
      </c>
      <c r="J344" s="25">
        <f t="shared" si="165"/>
        <v>0</v>
      </c>
      <c r="K344" s="25">
        <f t="shared" si="165"/>
        <v>0</v>
      </c>
    </row>
    <row r="345" spans="1:11" ht="51" hidden="1" x14ac:dyDescent="0.25">
      <c r="A345" s="27" t="s">
        <v>323</v>
      </c>
      <c r="B345" s="23" t="s">
        <v>64</v>
      </c>
      <c r="C345" s="23" t="s">
        <v>296</v>
      </c>
      <c r="D345" s="23" t="s">
        <v>324</v>
      </c>
      <c r="E345" s="24"/>
      <c r="F345" s="25">
        <f>F346</f>
        <v>0</v>
      </c>
      <c r="G345" s="25">
        <f t="shared" si="165"/>
        <v>0</v>
      </c>
      <c r="H345" s="25">
        <f t="shared" si="165"/>
        <v>0</v>
      </c>
      <c r="I345" s="25">
        <f t="shared" si="165"/>
        <v>0</v>
      </c>
      <c r="J345" s="25">
        <f t="shared" si="165"/>
        <v>0</v>
      </c>
      <c r="K345" s="25">
        <f t="shared" si="165"/>
        <v>0</v>
      </c>
    </row>
    <row r="346" spans="1:11" ht="63.75" hidden="1" x14ac:dyDescent="0.25">
      <c r="A346" s="27" t="s">
        <v>325</v>
      </c>
      <c r="B346" s="23" t="s">
        <v>64</v>
      </c>
      <c r="C346" s="23" t="s">
        <v>296</v>
      </c>
      <c r="D346" s="23" t="s">
        <v>326</v>
      </c>
      <c r="E346" s="24"/>
      <c r="F346" s="25">
        <f>F347</f>
        <v>0</v>
      </c>
      <c r="G346" s="25">
        <f t="shared" si="165"/>
        <v>0</v>
      </c>
      <c r="H346" s="25">
        <f t="shared" si="165"/>
        <v>0</v>
      </c>
      <c r="I346" s="25">
        <f t="shared" si="165"/>
        <v>0</v>
      </c>
      <c r="J346" s="25">
        <f t="shared" si="165"/>
        <v>0</v>
      </c>
      <c r="K346" s="25">
        <f t="shared" si="165"/>
        <v>0</v>
      </c>
    </row>
    <row r="347" spans="1:11" ht="25.5" hidden="1" x14ac:dyDescent="0.25">
      <c r="A347" s="28" t="s">
        <v>124</v>
      </c>
      <c r="B347" s="23" t="s">
        <v>64</v>
      </c>
      <c r="C347" s="23" t="s">
        <v>296</v>
      </c>
      <c r="D347" s="23" t="s">
        <v>327</v>
      </c>
      <c r="E347" s="24"/>
      <c r="F347" s="25">
        <f>F348</f>
        <v>0</v>
      </c>
      <c r="G347" s="25">
        <f t="shared" si="165"/>
        <v>0</v>
      </c>
      <c r="H347" s="25">
        <f t="shared" si="165"/>
        <v>0</v>
      </c>
      <c r="I347" s="25">
        <f t="shared" si="165"/>
        <v>0</v>
      </c>
      <c r="J347" s="25">
        <f t="shared" si="165"/>
        <v>0</v>
      </c>
      <c r="K347" s="25">
        <f t="shared" si="165"/>
        <v>0</v>
      </c>
    </row>
    <row r="348" spans="1:11" ht="25.5" hidden="1" x14ac:dyDescent="0.25">
      <c r="A348" s="27" t="s">
        <v>28</v>
      </c>
      <c r="B348" s="23" t="s">
        <v>64</v>
      </c>
      <c r="C348" s="23" t="s">
        <v>296</v>
      </c>
      <c r="D348" s="23" t="s">
        <v>327</v>
      </c>
      <c r="E348" s="24">
        <v>200</v>
      </c>
      <c r="F348" s="25">
        <f>'[1]9.ведомства'!G1149</f>
        <v>0</v>
      </c>
      <c r="G348" s="25">
        <f>'[1]9.ведомства'!H1149</f>
        <v>0</v>
      </c>
      <c r="H348" s="25">
        <f>'[1]9.ведомства'!I1149</f>
        <v>0</v>
      </c>
      <c r="I348" s="25">
        <f>'[1]9.ведомства'!J1149</f>
        <v>0</v>
      </c>
      <c r="J348" s="25">
        <f>'[1]9.ведомства'!K1149</f>
        <v>0</v>
      </c>
      <c r="K348" s="25">
        <f>'[1]9.ведомства'!L1149</f>
        <v>0</v>
      </c>
    </row>
    <row r="349" spans="1:11" x14ac:dyDescent="0.25">
      <c r="A349" s="26" t="s">
        <v>19</v>
      </c>
      <c r="B349" s="23" t="s">
        <v>64</v>
      </c>
      <c r="C349" s="23" t="s">
        <v>296</v>
      </c>
      <c r="D349" s="23" t="s">
        <v>20</v>
      </c>
      <c r="E349" s="24"/>
      <c r="F349" s="25">
        <f>F350</f>
        <v>57614</v>
      </c>
      <c r="G349" s="25">
        <f t="shared" ref="G349:K351" si="166">G350</f>
        <v>57614</v>
      </c>
      <c r="H349" s="25">
        <f t="shared" si="166"/>
        <v>2385000</v>
      </c>
      <c r="I349" s="25">
        <f t="shared" si="166"/>
        <v>0</v>
      </c>
      <c r="J349" s="25">
        <f t="shared" si="166"/>
        <v>2442614</v>
      </c>
      <c r="K349" s="25">
        <f t="shared" si="166"/>
        <v>57614</v>
      </c>
    </row>
    <row r="350" spans="1:11" ht="38.25" x14ac:dyDescent="0.25">
      <c r="A350" s="26" t="s">
        <v>21</v>
      </c>
      <c r="B350" s="23" t="s">
        <v>64</v>
      </c>
      <c r="C350" s="23" t="s">
        <v>296</v>
      </c>
      <c r="D350" s="23" t="s">
        <v>22</v>
      </c>
      <c r="E350" s="24"/>
      <c r="F350" s="25">
        <f>F351+F353+F355</f>
        <v>57614</v>
      </c>
      <c r="G350" s="25">
        <f t="shared" ref="G350:K350" si="167">G351+G353+G355</f>
        <v>57614</v>
      </c>
      <c r="H350" s="25">
        <f t="shared" si="167"/>
        <v>2385000</v>
      </c>
      <c r="I350" s="25">
        <f t="shared" si="167"/>
        <v>0</v>
      </c>
      <c r="J350" s="25">
        <f t="shared" si="167"/>
        <v>2442614</v>
      </c>
      <c r="K350" s="25">
        <f t="shared" si="167"/>
        <v>57614</v>
      </c>
    </row>
    <row r="351" spans="1:11" ht="102" x14ac:dyDescent="0.25">
      <c r="A351" s="27" t="s">
        <v>328</v>
      </c>
      <c r="B351" s="23" t="s">
        <v>64</v>
      </c>
      <c r="C351" s="23" t="s">
        <v>296</v>
      </c>
      <c r="D351" s="23" t="s">
        <v>329</v>
      </c>
      <c r="E351" s="24"/>
      <c r="F351" s="25">
        <f>F352</f>
        <v>57614</v>
      </c>
      <c r="G351" s="25">
        <f t="shared" si="166"/>
        <v>57614</v>
      </c>
      <c r="H351" s="25">
        <f t="shared" si="166"/>
        <v>0</v>
      </c>
      <c r="I351" s="25">
        <f t="shared" si="166"/>
        <v>0</v>
      </c>
      <c r="J351" s="25">
        <f t="shared" si="166"/>
        <v>57614</v>
      </c>
      <c r="K351" s="25">
        <f t="shared" si="166"/>
        <v>57614</v>
      </c>
    </row>
    <row r="352" spans="1:11" ht="76.5" x14ac:dyDescent="0.25">
      <c r="A352" s="27" t="s">
        <v>25</v>
      </c>
      <c r="B352" s="23" t="s">
        <v>64</v>
      </c>
      <c r="C352" s="23" t="s">
        <v>296</v>
      </c>
      <c r="D352" s="23" t="s">
        <v>329</v>
      </c>
      <c r="E352" s="24">
        <v>100</v>
      </c>
      <c r="F352" s="25">
        <f>'[1]9.ведомства'!G184</f>
        <v>57614</v>
      </c>
      <c r="G352" s="25">
        <f>'[1]9.ведомства'!H184</f>
        <v>57614</v>
      </c>
      <c r="H352" s="25">
        <f>'[1]9.ведомства'!I184</f>
        <v>0</v>
      </c>
      <c r="I352" s="25">
        <f>'[1]9.ведомства'!J184</f>
        <v>0</v>
      </c>
      <c r="J352" s="25">
        <f>'[1]9.ведомства'!K184</f>
        <v>57614</v>
      </c>
      <c r="K352" s="25">
        <f>'[1]9.ведомства'!L184</f>
        <v>57614</v>
      </c>
    </row>
    <row r="353" spans="1:11" ht="51" x14ac:dyDescent="0.25">
      <c r="A353" s="40" t="s">
        <v>330</v>
      </c>
      <c r="B353" s="23" t="s">
        <v>64</v>
      </c>
      <c r="C353" s="23" t="s">
        <v>296</v>
      </c>
      <c r="D353" s="23" t="s">
        <v>331</v>
      </c>
      <c r="E353" s="24"/>
      <c r="F353" s="25">
        <f>F354</f>
        <v>0</v>
      </c>
      <c r="G353" s="25">
        <f t="shared" ref="G353:K353" si="168">G354</f>
        <v>0</v>
      </c>
      <c r="H353" s="25">
        <f t="shared" si="168"/>
        <v>576000</v>
      </c>
      <c r="I353" s="25">
        <f t="shared" si="168"/>
        <v>0</v>
      </c>
      <c r="J353" s="25">
        <f t="shared" si="168"/>
        <v>576000</v>
      </c>
      <c r="K353" s="25">
        <f t="shared" si="168"/>
        <v>0</v>
      </c>
    </row>
    <row r="354" spans="1:11" ht="25.5" x14ac:dyDescent="0.25">
      <c r="A354" s="27" t="s">
        <v>28</v>
      </c>
      <c r="B354" s="23" t="s">
        <v>64</v>
      </c>
      <c r="C354" s="23" t="s">
        <v>296</v>
      </c>
      <c r="D354" s="23" t="s">
        <v>331</v>
      </c>
      <c r="E354" s="24">
        <v>200</v>
      </c>
      <c r="F354" s="25">
        <f>'[1]9.ведомства'!G186</f>
        <v>0</v>
      </c>
      <c r="G354" s="25">
        <f>'[1]9.ведомства'!H186</f>
        <v>0</v>
      </c>
      <c r="H354" s="25">
        <f>'[1]9.ведомства'!I186</f>
        <v>576000</v>
      </c>
      <c r="I354" s="25">
        <f>'[1]9.ведомства'!J186</f>
        <v>0</v>
      </c>
      <c r="J354" s="25">
        <f>'[1]9.ведомства'!K186</f>
        <v>576000</v>
      </c>
      <c r="K354" s="25">
        <f>'[1]9.ведомства'!L186</f>
        <v>0</v>
      </c>
    </row>
    <row r="355" spans="1:11" ht="38.25" x14ac:dyDescent="0.25">
      <c r="A355" s="40" t="s">
        <v>332</v>
      </c>
      <c r="B355" s="23" t="s">
        <v>64</v>
      </c>
      <c r="C355" s="23" t="s">
        <v>296</v>
      </c>
      <c r="D355" s="23" t="s">
        <v>333</v>
      </c>
      <c r="E355" s="24"/>
      <c r="F355" s="25">
        <f>F356</f>
        <v>0</v>
      </c>
      <c r="G355" s="25">
        <f t="shared" ref="G355:K355" si="169">G356</f>
        <v>0</v>
      </c>
      <c r="H355" s="25">
        <f t="shared" si="169"/>
        <v>1809000</v>
      </c>
      <c r="I355" s="25">
        <f t="shared" si="169"/>
        <v>0</v>
      </c>
      <c r="J355" s="25">
        <f t="shared" si="169"/>
        <v>1809000</v>
      </c>
      <c r="K355" s="25">
        <f t="shared" si="169"/>
        <v>0</v>
      </c>
    </row>
    <row r="356" spans="1:11" ht="25.5" x14ac:dyDescent="0.25">
      <c r="A356" s="27" t="s">
        <v>28</v>
      </c>
      <c r="B356" s="23" t="s">
        <v>64</v>
      </c>
      <c r="C356" s="23" t="s">
        <v>296</v>
      </c>
      <c r="D356" s="23" t="s">
        <v>333</v>
      </c>
      <c r="E356" s="24">
        <v>200</v>
      </c>
      <c r="F356" s="25">
        <f>'[1]9.ведомства'!G188</f>
        <v>0</v>
      </c>
      <c r="G356" s="25">
        <f>'[1]9.ведомства'!H188</f>
        <v>0</v>
      </c>
      <c r="H356" s="25">
        <f>'[1]9.ведомства'!I188</f>
        <v>1809000</v>
      </c>
      <c r="I356" s="25">
        <f>'[1]9.ведомства'!J188</f>
        <v>0</v>
      </c>
      <c r="J356" s="25">
        <f>'[1]9.ведомства'!K188</f>
        <v>1809000</v>
      </c>
      <c r="K356" s="25">
        <f>'[1]9.ведомства'!L188</f>
        <v>0</v>
      </c>
    </row>
    <row r="357" spans="1:11" x14ac:dyDescent="0.25">
      <c r="A357" s="27" t="s">
        <v>334</v>
      </c>
      <c r="B357" s="24" t="s">
        <v>211</v>
      </c>
      <c r="C357" s="23" t="s">
        <v>5</v>
      </c>
      <c r="D357" s="23"/>
      <c r="E357" s="23"/>
      <c r="F357" s="25">
        <f t="shared" ref="F357:K357" si="170">F358+F375+F401+F486</f>
        <v>149505370.50999999</v>
      </c>
      <c r="G357" s="25">
        <f t="shared" si="170"/>
        <v>31364261.869999997</v>
      </c>
      <c r="H357" s="25">
        <f t="shared" si="170"/>
        <v>114626.01999999955</v>
      </c>
      <c r="I357" s="25">
        <f t="shared" si="170"/>
        <v>0</v>
      </c>
      <c r="J357" s="25">
        <f t="shared" si="170"/>
        <v>149619996.53</v>
      </c>
      <c r="K357" s="25">
        <f t="shared" si="170"/>
        <v>31364261.869999997</v>
      </c>
    </row>
    <row r="358" spans="1:11" x14ac:dyDescent="0.25">
      <c r="A358" s="27" t="s">
        <v>335</v>
      </c>
      <c r="B358" s="24" t="s">
        <v>211</v>
      </c>
      <c r="C358" s="23" t="s">
        <v>16</v>
      </c>
      <c r="D358" s="23"/>
      <c r="E358" s="23"/>
      <c r="F358" s="25">
        <f>F359</f>
        <v>36215847.710000001</v>
      </c>
      <c r="G358" s="25">
        <f t="shared" ref="G358:K359" si="171">G359</f>
        <v>12162561.869999999</v>
      </c>
      <c r="H358" s="25">
        <f t="shared" si="171"/>
        <v>0</v>
      </c>
      <c r="I358" s="25">
        <f t="shared" si="171"/>
        <v>0</v>
      </c>
      <c r="J358" s="25">
        <f t="shared" si="171"/>
        <v>36215847.710000001</v>
      </c>
      <c r="K358" s="25">
        <f t="shared" si="171"/>
        <v>12162561.869999999</v>
      </c>
    </row>
    <row r="359" spans="1:11" ht="38.25" x14ac:dyDescent="0.25">
      <c r="A359" s="27" t="s">
        <v>336</v>
      </c>
      <c r="B359" s="23" t="s">
        <v>211</v>
      </c>
      <c r="C359" s="23" t="s">
        <v>16</v>
      </c>
      <c r="D359" s="23" t="s">
        <v>213</v>
      </c>
      <c r="E359" s="23"/>
      <c r="F359" s="25">
        <f>F360</f>
        <v>36215847.710000001</v>
      </c>
      <c r="G359" s="25">
        <f t="shared" si="171"/>
        <v>12162561.869999999</v>
      </c>
      <c r="H359" s="25">
        <f t="shared" si="171"/>
        <v>0</v>
      </c>
      <c r="I359" s="25">
        <f t="shared" si="171"/>
        <v>0</v>
      </c>
      <c r="J359" s="25">
        <f t="shared" si="171"/>
        <v>36215847.710000001</v>
      </c>
      <c r="K359" s="25">
        <f t="shared" si="171"/>
        <v>12162561.869999999</v>
      </c>
    </row>
    <row r="360" spans="1:11" ht="25.5" x14ac:dyDescent="0.25">
      <c r="A360" s="27" t="s">
        <v>337</v>
      </c>
      <c r="B360" s="23" t="s">
        <v>211</v>
      </c>
      <c r="C360" s="23" t="s">
        <v>16</v>
      </c>
      <c r="D360" s="23" t="s">
        <v>338</v>
      </c>
      <c r="E360" s="23"/>
      <c r="F360" s="25">
        <f>F361+F370</f>
        <v>36215847.710000001</v>
      </c>
      <c r="G360" s="25">
        <f t="shared" ref="G360:K360" si="172">G361+G370</f>
        <v>12162561.869999999</v>
      </c>
      <c r="H360" s="25">
        <f t="shared" si="172"/>
        <v>0</v>
      </c>
      <c r="I360" s="25">
        <f t="shared" si="172"/>
        <v>0</v>
      </c>
      <c r="J360" s="25">
        <f t="shared" si="172"/>
        <v>36215847.710000001</v>
      </c>
      <c r="K360" s="25">
        <f t="shared" si="172"/>
        <v>12162561.869999999</v>
      </c>
    </row>
    <row r="361" spans="1:11" ht="38.25" x14ac:dyDescent="0.25">
      <c r="A361" s="27" t="s">
        <v>339</v>
      </c>
      <c r="B361" s="23" t="s">
        <v>211</v>
      </c>
      <c r="C361" s="23" t="s">
        <v>16</v>
      </c>
      <c r="D361" s="23" t="s">
        <v>340</v>
      </c>
      <c r="E361" s="23"/>
      <c r="F361" s="25">
        <f>F364+F366+F362+F368</f>
        <v>35742561.869999997</v>
      </c>
      <c r="G361" s="25">
        <f t="shared" ref="G361:K361" si="173">G364+G366+G362+G368</f>
        <v>12162561.869999999</v>
      </c>
      <c r="H361" s="25">
        <f t="shared" si="173"/>
        <v>0</v>
      </c>
      <c r="I361" s="25">
        <f t="shared" si="173"/>
        <v>0</v>
      </c>
      <c r="J361" s="25">
        <f t="shared" si="173"/>
        <v>35742561.869999997</v>
      </c>
      <c r="K361" s="25">
        <f t="shared" si="173"/>
        <v>12162561.869999999</v>
      </c>
    </row>
    <row r="362" spans="1:11" ht="51" x14ac:dyDescent="0.25">
      <c r="A362" s="27" t="s">
        <v>341</v>
      </c>
      <c r="B362" s="23" t="s">
        <v>211</v>
      </c>
      <c r="C362" s="23" t="s">
        <v>16</v>
      </c>
      <c r="D362" s="23" t="s">
        <v>342</v>
      </c>
      <c r="E362" s="23"/>
      <c r="F362" s="25">
        <f>F363</f>
        <v>12162561.869999999</v>
      </c>
      <c r="G362" s="25">
        <f t="shared" ref="G362:K362" si="174">G363</f>
        <v>12162561.869999999</v>
      </c>
      <c r="H362" s="25">
        <f t="shared" si="174"/>
        <v>0</v>
      </c>
      <c r="I362" s="25">
        <f t="shared" si="174"/>
        <v>0</v>
      </c>
      <c r="J362" s="25">
        <f t="shared" si="174"/>
        <v>12162561.869999999</v>
      </c>
      <c r="K362" s="25">
        <f t="shared" si="174"/>
        <v>12162561.869999999</v>
      </c>
    </row>
    <row r="363" spans="1:11" ht="25.5" x14ac:dyDescent="0.25">
      <c r="A363" s="27" t="s">
        <v>28</v>
      </c>
      <c r="B363" s="23" t="s">
        <v>211</v>
      </c>
      <c r="C363" s="23" t="s">
        <v>16</v>
      </c>
      <c r="D363" s="23" t="s">
        <v>342</v>
      </c>
      <c r="E363" s="23" t="s">
        <v>29</v>
      </c>
      <c r="F363" s="25">
        <f>'[1]9.ведомства'!G1156</f>
        <v>12162561.869999999</v>
      </c>
      <c r="G363" s="25">
        <f>'[1]9.ведомства'!H1156</f>
        <v>12162561.869999999</v>
      </c>
      <c r="H363" s="25">
        <f>'[1]9.ведомства'!I1156</f>
        <v>0</v>
      </c>
      <c r="I363" s="25"/>
      <c r="J363" s="25">
        <f>'[1]9.ведомства'!K1156</f>
        <v>12162561.869999999</v>
      </c>
      <c r="K363" s="25">
        <f>'[1]9.ведомства'!L1156</f>
        <v>12162561.869999999</v>
      </c>
    </row>
    <row r="364" spans="1:11" ht="51" x14ac:dyDescent="0.25">
      <c r="A364" s="28" t="s">
        <v>343</v>
      </c>
      <c r="B364" s="23" t="s">
        <v>211</v>
      </c>
      <c r="C364" s="23" t="s">
        <v>16</v>
      </c>
      <c r="D364" s="23" t="s">
        <v>344</v>
      </c>
      <c r="E364" s="23"/>
      <c r="F364" s="25">
        <f>F365</f>
        <v>3600000</v>
      </c>
      <c r="G364" s="25">
        <f t="shared" ref="G364:K364" si="175">G365</f>
        <v>0</v>
      </c>
      <c r="H364" s="25">
        <f t="shared" si="175"/>
        <v>0</v>
      </c>
      <c r="I364" s="25">
        <f t="shared" si="175"/>
        <v>0</v>
      </c>
      <c r="J364" s="25">
        <f t="shared" si="175"/>
        <v>3600000</v>
      </c>
      <c r="K364" s="25">
        <f t="shared" si="175"/>
        <v>0</v>
      </c>
    </row>
    <row r="365" spans="1:11" ht="25.5" x14ac:dyDescent="0.25">
      <c r="A365" s="27" t="s">
        <v>28</v>
      </c>
      <c r="B365" s="23" t="s">
        <v>211</v>
      </c>
      <c r="C365" s="23" t="s">
        <v>16</v>
      </c>
      <c r="D365" s="23" t="s">
        <v>344</v>
      </c>
      <c r="E365" s="23" t="s">
        <v>29</v>
      </c>
      <c r="F365" s="25">
        <f>'[1]9.ведомства'!G1158</f>
        <v>3600000</v>
      </c>
      <c r="G365" s="25">
        <f>'[1]9.ведомства'!H1158</f>
        <v>0</v>
      </c>
      <c r="H365" s="25">
        <f>'[1]9.ведомства'!I1158</f>
        <v>0</v>
      </c>
      <c r="I365" s="25">
        <f>'[1]9.ведомства'!J1158</f>
        <v>0</v>
      </c>
      <c r="J365" s="25">
        <f>'[1]9.ведомства'!K1158</f>
        <v>3600000</v>
      </c>
      <c r="K365" s="25">
        <f>'[1]9.ведомства'!L1158</f>
        <v>0</v>
      </c>
    </row>
    <row r="366" spans="1:11" ht="38.25" x14ac:dyDescent="0.25">
      <c r="A366" s="28" t="s">
        <v>345</v>
      </c>
      <c r="B366" s="23" t="s">
        <v>211</v>
      </c>
      <c r="C366" s="23" t="s">
        <v>16</v>
      </c>
      <c r="D366" s="23" t="s">
        <v>346</v>
      </c>
      <c r="E366" s="23"/>
      <c r="F366" s="25">
        <f>F367</f>
        <v>1580000</v>
      </c>
      <c r="G366" s="25">
        <f t="shared" ref="G366:K366" si="176">G367</f>
        <v>0</v>
      </c>
      <c r="H366" s="25">
        <f t="shared" si="176"/>
        <v>0</v>
      </c>
      <c r="I366" s="25">
        <f t="shared" si="176"/>
        <v>0</v>
      </c>
      <c r="J366" s="25">
        <f t="shared" si="176"/>
        <v>1580000</v>
      </c>
      <c r="K366" s="25">
        <f t="shared" si="176"/>
        <v>0</v>
      </c>
    </row>
    <row r="367" spans="1:11" ht="25.5" x14ac:dyDescent="0.25">
      <c r="A367" s="27" t="s">
        <v>28</v>
      </c>
      <c r="B367" s="23" t="s">
        <v>211</v>
      </c>
      <c r="C367" s="23" t="s">
        <v>16</v>
      </c>
      <c r="D367" s="23" t="s">
        <v>346</v>
      </c>
      <c r="E367" s="23" t="s">
        <v>29</v>
      </c>
      <c r="F367" s="25">
        <f>'[1]9.ведомства'!G833</f>
        <v>1580000</v>
      </c>
      <c r="G367" s="25">
        <f>'[1]9.ведомства'!H833</f>
        <v>0</v>
      </c>
      <c r="H367" s="25">
        <f>'[1]9.ведомства'!I833</f>
        <v>0</v>
      </c>
      <c r="I367" s="25">
        <f>'[1]9.ведомства'!J833</f>
        <v>0</v>
      </c>
      <c r="J367" s="25">
        <f>'[1]9.ведомства'!K833</f>
        <v>1580000</v>
      </c>
      <c r="K367" s="25">
        <f>'[1]9.ведомства'!L833</f>
        <v>0</v>
      </c>
    </row>
    <row r="368" spans="1:11" ht="51" x14ac:dyDescent="0.25">
      <c r="A368" s="27" t="s">
        <v>347</v>
      </c>
      <c r="B368" s="23" t="s">
        <v>211</v>
      </c>
      <c r="C368" s="23" t="s">
        <v>16</v>
      </c>
      <c r="D368" s="23" t="s">
        <v>348</v>
      </c>
      <c r="E368" s="23"/>
      <c r="F368" s="25">
        <f>F369</f>
        <v>18400000</v>
      </c>
      <c r="G368" s="25">
        <f t="shared" ref="G368:K368" si="177">G369</f>
        <v>0</v>
      </c>
      <c r="H368" s="25">
        <f t="shared" si="177"/>
        <v>0</v>
      </c>
      <c r="I368" s="25">
        <f t="shared" si="177"/>
        <v>0</v>
      </c>
      <c r="J368" s="25">
        <f t="shared" si="177"/>
        <v>18400000</v>
      </c>
      <c r="K368" s="25">
        <f t="shared" si="177"/>
        <v>0</v>
      </c>
    </row>
    <row r="369" spans="1:11" ht="25.5" x14ac:dyDescent="0.25">
      <c r="A369" s="27" t="s">
        <v>28</v>
      </c>
      <c r="B369" s="23" t="s">
        <v>211</v>
      </c>
      <c r="C369" s="23" t="s">
        <v>16</v>
      </c>
      <c r="D369" s="23" t="s">
        <v>348</v>
      </c>
      <c r="E369" s="23" t="s">
        <v>29</v>
      </c>
      <c r="F369" s="25">
        <f>'[1]9.ведомства'!G1160</f>
        <v>18400000</v>
      </c>
      <c r="G369" s="25">
        <f>'[1]9.ведомства'!H1160</f>
        <v>0</v>
      </c>
      <c r="H369" s="25">
        <f>'[1]9.ведомства'!I1160</f>
        <v>0</v>
      </c>
      <c r="I369" s="25">
        <f>'[1]9.ведомства'!J1160</f>
        <v>0</v>
      </c>
      <c r="J369" s="25">
        <f>'[1]9.ведомства'!K1160</f>
        <v>18400000</v>
      </c>
      <c r="K369" s="25">
        <f>'[1]9.ведомства'!L1160</f>
        <v>0</v>
      </c>
    </row>
    <row r="370" spans="1:11" ht="38.25" x14ac:dyDescent="0.25">
      <c r="A370" s="27" t="s">
        <v>349</v>
      </c>
      <c r="B370" s="23" t="s">
        <v>211</v>
      </c>
      <c r="C370" s="23" t="s">
        <v>16</v>
      </c>
      <c r="D370" s="23" t="s">
        <v>350</v>
      </c>
      <c r="E370" s="23"/>
      <c r="F370" s="25">
        <f>F371+F373</f>
        <v>473285.84</v>
      </c>
      <c r="G370" s="25">
        <f t="shared" ref="G370:K370" si="178">G371+G373</f>
        <v>0</v>
      </c>
      <c r="H370" s="25">
        <f t="shared" si="178"/>
        <v>0</v>
      </c>
      <c r="I370" s="25">
        <f t="shared" si="178"/>
        <v>0</v>
      </c>
      <c r="J370" s="25">
        <f t="shared" si="178"/>
        <v>473285.84</v>
      </c>
      <c r="K370" s="25">
        <f t="shared" si="178"/>
        <v>0</v>
      </c>
    </row>
    <row r="371" spans="1:11" ht="25.5" x14ac:dyDescent="0.25">
      <c r="A371" s="27" t="s">
        <v>351</v>
      </c>
      <c r="B371" s="23" t="s">
        <v>211</v>
      </c>
      <c r="C371" s="23" t="s">
        <v>16</v>
      </c>
      <c r="D371" s="23" t="s">
        <v>352</v>
      </c>
      <c r="E371" s="23"/>
      <c r="F371" s="25">
        <f>F372</f>
        <v>473285.84</v>
      </c>
      <c r="G371" s="25">
        <f t="shared" ref="G371:K371" si="179">G372</f>
        <v>0</v>
      </c>
      <c r="H371" s="25">
        <f t="shared" si="179"/>
        <v>0</v>
      </c>
      <c r="I371" s="25">
        <f t="shared" si="179"/>
        <v>0</v>
      </c>
      <c r="J371" s="25">
        <f t="shared" si="179"/>
        <v>473285.84</v>
      </c>
      <c r="K371" s="25">
        <f t="shared" si="179"/>
        <v>0</v>
      </c>
    </row>
    <row r="372" spans="1:11" ht="25.5" x14ac:dyDescent="0.25">
      <c r="A372" s="27" t="s">
        <v>28</v>
      </c>
      <c r="B372" s="23" t="s">
        <v>211</v>
      </c>
      <c r="C372" s="23" t="s">
        <v>16</v>
      </c>
      <c r="D372" s="23" t="s">
        <v>352</v>
      </c>
      <c r="E372" s="23" t="s">
        <v>29</v>
      </c>
      <c r="F372" s="25">
        <f>'[1]9.ведомства'!G1163+'[1]9.ведомства'!G836</f>
        <v>473285.84</v>
      </c>
      <c r="G372" s="25">
        <f>'[1]9.ведомства'!H1163+'[1]9.ведомства'!H836</f>
        <v>0</v>
      </c>
      <c r="H372" s="25">
        <f>'[1]9.ведомства'!I1163+'[1]9.ведомства'!I836</f>
        <v>0</v>
      </c>
      <c r="I372" s="25">
        <f>'[1]9.ведомства'!J1163+'[1]9.ведомства'!J836</f>
        <v>0</v>
      </c>
      <c r="J372" s="25">
        <f>'[1]9.ведомства'!K1163+'[1]9.ведомства'!K836</f>
        <v>473285.84</v>
      </c>
      <c r="K372" s="25">
        <f>'[1]9.ведомства'!L1163+'[1]9.ведомства'!L836</f>
        <v>0</v>
      </c>
    </row>
    <row r="373" spans="1:11" ht="25.5" hidden="1" x14ac:dyDescent="0.25">
      <c r="A373" s="28" t="s">
        <v>353</v>
      </c>
      <c r="B373" s="23" t="s">
        <v>211</v>
      </c>
      <c r="C373" s="23" t="s">
        <v>16</v>
      </c>
      <c r="D373" s="23" t="s">
        <v>354</v>
      </c>
      <c r="E373" s="23"/>
      <c r="F373" s="25">
        <f>F374</f>
        <v>0</v>
      </c>
      <c r="G373" s="25">
        <f t="shared" ref="G373:K373" si="180">G374</f>
        <v>0</v>
      </c>
      <c r="H373" s="25">
        <f t="shared" si="180"/>
        <v>0</v>
      </c>
      <c r="I373" s="25">
        <f t="shared" si="180"/>
        <v>0</v>
      </c>
      <c r="J373" s="25">
        <f t="shared" si="180"/>
        <v>0</v>
      </c>
      <c r="K373" s="25">
        <f t="shared" si="180"/>
        <v>0</v>
      </c>
    </row>
    <row r="374" spans="1:11" ht="25.5" hidden="1" x14ac:dyDescent="0.25">
      <c r="A374" s="27" t="s">
        <v>28</v>
      </c>
      <c r="B374" s="23" t="s">
        <v>211</v>
      </c>
      <c r="C374" s="23" t="s">
        <v>16</v>
      </c>
      <c r="D374" s="23" t="s">
        <v>354</v>
      </c>
      <c r="E374" s="23" t="s">
        <v>29</v>
      </c>
      <c r="F374" s="25">
        <f>'[1]9.ведомства'!G838</f>
        <v>0</v>
      </c>
      <c r="G374" s="25">
        <f>'[1]9.ведомства'!H838</f>
        <v>0</v>
      </c>
      <c r="H374" s="25">
        <f>'[1]9.ведомства'!I838</f>
        <v>0</v>
      </c>
      <c r="I374" s="25">
        <f>'[1]9.ведомства'!J838</f>
        <v>0</v>
      </c>
      <c r="J374" s="25">
        <f>'[1]9.ведомства'!K838</f>
        <v>0</v>
      </c>
      <c r="K374" s="25">
        <f>'[1]9.ведомства'!L838</f>
        <v>0</v>
      </c>
    </row>
    <row r="375" spans="1:11" x14ac:dyDescent="0.25">
      <c r="A375" s="27" t="s">
        <v>355</v>
      </c>
      <c r="B375" s="23" t="s">
        <v>211</v>
      </c>
      <c r="C375" s="23" t="s">
        <v>18</v>
      </c>
      <c r="D375" s="23"/>
      <c r="E375" s="23"/>
      <c r="F375" s="25">
        <f>F376+F394</f>
        <v>22791800</v>
      </c>
      <c r="G375" s="25">
        <f t="shared" ref="G375:K375" si="181">G376+G394</f>
        <v>0</v>
      </c>
      <c r="H375" s="25">
        <f t="shared" si="181"/>
        <v>0</v>
      </c>
      <c r="I375" s="25">
        <f t="shared" si="181"/>
        <v>0</v>
      </c>
      <c r="J375" s="25">
        <f t="shared" si="181"/>
        <v>22791800</v>
      </c>
      <c r="K375" s="25">
        <f t="shared" si="181"/>
        <v>0</v>
      </c>
    </row>
    <row r="376" spans="1:11" ht="38.25" x14ac:dyDescent="0.25">
      <c r="A376" s="27" t="s">
        <v>356</v>
      </c>
      <c r="B376" s="23" t="s">
        <v>211</v>
      </c>
      <c r="C376" s="23" t="s">
        <v>18</v>
      </c>
      <c r="D376" s="23" t="s">
        <v>213</v>
      </c>
      <c r="E376" s="23"/>
      <c r="F376" s="25">
        <f>F377+F386+F390</f>
        <v>22791800</v>
      </c>
      <c r="G376" s="25">
        <f t="shared" ref="G376:K376" si="182">G377+G386+G390</f>
        <v>0</v>
      </c>
      <c r="H376" s="25">
        <f t="shared" si="182"/>
        <v>0</v>
      </c>
      <c r="I376" s="25">
        <f t="shared" si="182"/>
        <v>0</v>
      </c>
      <c r="J376" s="25">
        <f t="shared" si="182"/>
        <v>22791800</v>
      </c>
      <c r="K376" s="25">
        <f t="shared" si="182"/>
        <v>0</v>
      </c>
    </row>
    <row r="377" spans="1:11" ht="38.25" x14ac:dyDescent="0.25">
      <c r="A377" s="27" t="s">
        <v>357</v>
      </c>
      <c r="B377" s="23" t="s">
        <v>211</v>
      </c>
      <c r="C377" s="23" t="s">
        <v>18</v>
      </c>
      <c r="D377" s="23" t="s">
        <v>358</v>
      </c>
      <c r="E377" s="23"/>
      <c r="F377" s="25">
        <f>F378+F383</f>
        <v>5222500</v>
      </c>
      <c r="G377" s="25">
        <f t="shared" ref="G377:K377" si="183">G378+G383</f>
        <v>0</v>
      </c>
      <c r="H377" s="25">
        <f t="shared" si="183"/>
        <v>0</v>
      </c>
      <c r="I377" s="25">
        <f t="shared" si="183"/>
        <v>0</v>
      </c>
      <c r="J377" s="25">
        <f t="shared" si="183"/>
        <v>5222500</v>
      </c>
      <c r="K377" s="25">
        <f t="shared" si="183"/>
        <v>0</v>
      </c>
    </row>
    <row r="378" spans="1:11" ht="76.5" x14ac:dyDescent="0.25">
      <c r="A378" s="27" t="s">
        <v>359</v>
      </c>
      <c r="B378" s="23" t="s">
        <v>211</v>
      </c>
      <c r="C378" s="23" t="s">
        <v>18</v>
      </c>
      <c r="D378" s="23" t="s">
        <v>360</v>
      </c>
      <c r="E378" s="23"/>
      <c r="F378" s="25">
        <f>F379+F381</f>
        <v>222500</v>
      </c>
      <c r="G378" s="25">
        <f t="shared" ref="G378:K378" si="184">G379+G381</f>
        <v>0</v>
      </c>
      <c r="H378" s="25">
        <f t="shared" si="184"/>
        <v>0</v>
      </c>
      <c r="I378" s="25">
        <f t="shared" si="184"/>
        <v>0</v>
      </c>
      <c r="J378" s="25">
        <f t="shared" si="184"/>
        <v>222500</v>
      </c>
      <c r="K378" s="25">
        <f t="shared" si="184"/>
        <v>0</v>
      </c>
    </row>
    <row r="379" spans="1:11" ht="51" x14ac:dyDescent="0.25">
      <c r="A379" s="28" t="s">
        <v>361</v>
      </c>
      <c r="B379" s="23" t="s">
        <v>211</v>
      </c>
      <c r="C379" s="23" t="s">
        <v>18</v>
      </c>
      <c r="D379" s="23" t="s">
        <v>362</v>
      </c>
      <c r="E379" s="23"/>
      <c r="F379" s="25">
        <f>F380</f>
        <v>200000</v>
      </c>
      <c r="G379" s="25">
        <f t="shared" ref="G379:K379" si="185">G380</f>
        <v>0</v>
      </c>
      <c r="H379" s="25">
        <f t="shared" si="185"/>
        <v>0</v>
      </c>
      <c r="I379" s="25">
        <f t="shared" si="185"/>
        <v>0</v>
      </c>
      <c r="J379" s="25">
        <f t="shared" si="185"/>
        <v>200000</v>
      </c>
      <c r="K379" s="25">
        <f t="shared" si="185"/>
        <v>0</v>
      </c>
    </row>
    <row r="380" spans="1:11" ht="25.5" x14ac:dyDescent="0.25">
      <c r="A380" s="28" t="s">
        <v>88</v>
      </c>
      <c r="B380" s="23" t="s">
        <v>211</v>
      </c>
      <c r="C380" s="23" t="s">
        <v>18</v>
      </c>
      <c r="D380" s="23" t="s">
        <v>362</v>
      </c>
      <c r="E380" s="23" t="s">
        <v>363</v>
      </c>
      <c r="F380" s="25">
        <f>'[1]9.ведомства'!G844</f>
        <v>200000</v>
      </c>
      <c r="G380" s="25">
        <f>'[1]9.ведомства'!H844</f>
        <v>0</v>
      </c>
      <c r="H380" s="25">
        <f>'[1]9.ведомства'!I844</f>
        <v>0</v>
      </c>
      <c r="I380" s="25">
        <f>'[1]9.ведомства'!J844</f>
        <v>0</v>
      </c>
      <c r="J380" s="25">
        <f>'[1]9.ведомства'!K844</f>
        <v>200000</v>
      </c>
      <c r="K380" s="25">
        <f>'[1]9.ведомства'!L844</f>
        <v>0</v>
      </c>
    </row>
    <row r="381" spans="1:11" ht="25.5" x14ac:dyDescent="0.25">
      <c r="A381" s="28" t="s">
        <v>148</v>
      </c>
      <c r="B381" s="23" t="s">
        <v>211</v>
      </c>
      <c r="C381" s="23" t="s">
        <v>18</v>
      </c>
      <c r="D381" s="23" t="s">
        <v>364</v>
      </c>
      <c r="E381" s="23"/>
      <c r="F381" s="25">
        <f>F382</f>
        <v>22500</v>
      </c>
      <c r="G381" s="25">
        <f t="shared" ref="G381:K381" si="186">G382</f>
        <v>0</v>
      </c>
      <c r="H381" s="25">
        <f t="shared" si="186"/>
        <v>0</v>
      </c>
      <c r="I381" s="25">
        <f t="shared" si="186"/>
        <v>0</v>
      </c>
      <c r="J381" s="25">
        <f t="shared" si="186"/>
        <v>22500</v>
      </c>
      <c r="K381" s="25">
        <f t="shared" si="186"/>
        <v>0</v>
      </c>
    </row>
    <row r="382" spans="1:11" ht="25.5" x14ac:dyDescent="0.25">
      <c r="A382" s="27" t="s">
        <v>28</v>
      </c>
      <c r="B382" s="23" t="s">
        <v>211</v>
      </c>
      <c r="C382" s="23" t="s">
        <v>18</v>
      </c>
      <c r="D382" s="23" t="s">
        <v>364</v>
      </c>
      <c r="E382" s="23" t="s">
        <v>29</v>
      </c>
      <c r="F382" s="25">
        <f>'[1]9.ведомства'!G846</f>
        <v>22500</v>
      </c>
      <c r="G382" s="25">
        <f>'[1]9.ведомства'!H846</f>
        <v>0</v>
      </c>
      <c r="H382" s="25">
        <f>'[1]9.ведомства'!I846</f>
        <v>0</v>
      </c>
      <c r="I382" s="25">
        <f>'[1]9.ведомства'!J846</f>
        <v>0</v>
      </c>
      <c r="J382" s="25">
        <f>'[1]9.ведомства'!K846</f>
        <v>22500</v>
      </c>
      <c r="K382" s="25">
        <f>'[1]9.ведомства'!L846</f>
        <v>0</v>
      </c>
    </row>
    <row r="383" spans="1:11" ht="63.75" x14ac:dyDescent="0.25">
      <c r="A383" s="28" t="s">
        <v>365</v>
      </c>
      <c r="B383" s="23" t="s">
        <v>211</v>
      </c>
      <c r="C383" s="23" t="s">
        <v>18</v>
      </c>
      <c r="D383" s="23" t="s">
        <v>366</v>
      </c>
      <c r="E383" s="23"/>
      <c r="F383" s="25">
        <f>F384</f>
        <v>5000000</v>
      </c>
      <c r="G383" s="25">
        <f t="shared" ref="G383:K384" si="187">G384</f>
        <v>0</v>
      </c>
      <c r="H383" s="25">
        <f t="shared" si="187"/>
        <v>0</v>
      </c>
      <c r="I383" s="25">
        <f t="shared" si="187"/>
        <v>0</v>
      </c>
      <c r="J383" s="25">
        <f t="shared" si="187"/>
        <v>5000000</v>
      </c>
      <c r="K383" s="25">
        <f t="shared" si="187"/>
        <v>0</v>
      </c>
    </row>
    <row r="384" spans="1:11" ht="25.5" x14ac:dyDescent="0.25">
      <c r="A384" s="28" t="s">
        <v>148</v>
      </c>
      <c r="B384" s="23" t="s">
        <v>211</v>
      </c>
      <c r="C384" s="23" t="s">
        <v>18</v>
      </c>
      <c r="D384" s="23" t="s">
        <v>367</v>
      </c>
      <c r="E384" s="23"/>
      <c r="F384" s="25">
        <f>F385</f>
        <v>5000000</v>
      </c>
      <c r="G384" s="25">
        <f t="shared" si="187"/>
        <v>0</v>
      </c>
      <c r="H384" s="25">
        <f t="shared" si="187"/>
        <v>0</v>
      </c>
      <c r="I384" s="25">
        <f t="shared" si="187"/>
        <v>0</v>
      </c>
      <c r="J384" s="25">
        <f t="shared" si="187"/>
        <v>5000000</v>
      </c>
      <c r="K384" s="25">
        <f t="shared" si="187"/>
        <v>0</v>
      </c>
    </row>
    <row r="385" spans="1:11" ht="25.5" x14ac:dyDescent="0.25">
      <c r="A385" s="27" t="s">
        <v>28</v>
      </c>
      <c r="B385" s="23" t="s">
        <v>211</v>
      </c>
      <c r="C385" s="23" t="s">
        <v>18</v>
      </c>
      <c r="D385" s="23" t="s">
        <v>367</v>
      </c>
      <c r="E385" s="23" t="s">
        <v>29</v>
      </c>
      <c r="F385" s="25">
        <f>'[1]9.ведомства'!G849</f>
        <v>5000000</v>
      </c>
      <c r="G385" s="25">
        <f>'[1]9.ведомства'!H849</f>
        <v>0</v>
      </c>
      <c r="H385" s="25">
        <f>'[1]9.ведомства'!I849</f>
        <v>0</v>
      </c>
      <c r="I385" s="25">
        <f>'[1]9.ведомства'!J849</f>
        <v>0</v>
      </c>
      <c r="J385" s="25">
        <f>'[1]9.ведомства'!K849</f>
        <v>5000000</v>
      </c>
      <c r="K385" s="25">
        <f>'[1]9.ведомства'!L849</f>
        <v>0</v>
      </c>
    </row>
    <row r="386" spans="1:11" ht="51" x14ac:dyDescent="0.25">
      <c r="A386" s="27" t="s">
        <v>368</v>
      </c>
      <c r="B386" s="23" t="s">
        <v>211</v>
      </c>
      <c r="C386" s="23" t="s">
        <v>18</v>
      </c>
      <c r="D386" s="23" t="s">
        <v>369</v>
      </c>
      <c r="E386" s="23"/>
      <c r="F386" s="25">
        <f>F387</f>
        <v>3500000</v>
      </c>
      <c r="G386" s="25">
        <f t="shared" ref="G386:K388" si="188">G387</f>
        <v>0</v>
      </c>
      <c r="H386" s="25">
        <f t="shared" si="188"/>
        <v>0</v>
      </c>
      <c r="I386" s="25">
        <f t="shared" si="188"/>
        <v>0</v>
      </c>
      <c r="J386" s="25">
        <f t="shared" si="188"/>
        <v>3500000</v>
      </c>
      <c r="K386" s="25">
        <f t="shared" si="188"/>
        <v>0</v>
      </c>
    </row>
    <row r="387" spans="1:11" ht="51" x14ac:dyDescent="0.25">
      <c r="A387" s="27" t="s">
        <v>370</v>
      </c>
      <c r="B387" s="23" t="s">
        <v>211</v>
      </c>
      <c r="C387" s="23" t="s">
        <v>18</v>
      </c>
      <c r="D387" s="23" t="s">
        <v>371</v>
      </c>
      <c r="E387" s="23"/>
      <c r="F387" s="25">
        <f>F388</f>
        <v>3500000</v>
      </c>
      <c r="G387" s="25">
        <f t="shared" si="188"/>
        <v>0</v>
      </c>
      <c r="H387" s="25">
        <f t="shared" si="188"/>
        <v>0</v>
      </c>
      <c r="I387" s="25">
        <f t="shared" si="188"/>
        <v>0</v>
      </c>
      <c r="J387" s="25">
        <f t="shared" si="188"/>
        <v>3500000</v>
      </c>
      <c r="K387" s="25">
        <f t="shared" si="188"/>
        <v>0</v>
      </c>
    </row>
    <row r="388" spans="1:11" ht="25.5" x14ac:dyDescent="0.25">
      <c r="A388" s="28" t="s">
        <v>148</v>
      </c>
      <c r="B388" s="23" t="s">
        <v>211</v>
      </c>
      <c r="C388" s="23" t="s">
        <v>18</v>
      </c>
      <c r="D388" s="23" t="s">
        <v>372</v>
      </c>
      <c r="E388" s="23"/>
      <c r="F388" s="25">
        <f>F389</f>
        <v>3500000</v>
      </c>
      <c r="G388" s="25">
        <f t="shared" si="188"/>
        <v>0</v>
      </c>
      <c r="H388" s="25">
        <f t="shared" si="188"/>
        <v>0</v>
      </c>
      <c r="I388" s="25">
        <f t="shared" si="188"/>
        <v>0</v>
      </c>
      <c r="J388" s="25">
        <f t="shared" si="188"/>
        <v>3500000</v>
      </c>
      <c r="K388" s="25">
        <f t="shared" si="188"/>
        <v>0</v>
      </c>
    </row>
    <row r="389" spans="1:11" ht="25.5" x14ac:dyDescent="0.25">
      <c r="A389" s="27" t="s">
        <v>28</v>
      </c>
      <c r="B389" s="23" t="s">
        <v>211</v>
      </c>
      <c r="C389" s="23" t="s">
        <v>18</v>
      </c>
      <c r="D389" s="23" t="s">
        <v>372</v>
      </c>
      <c r="E389" s="23" t="s">
        <v>29</v>
      </c>
      <c r="F389" s="25">
        <f>'[1]9.ведомства'!G853</f>
        <v>3500000</v>
      </c>
      <c r="G389" s="25">
        <f>'[1]9.ведомства'!H853</f>
        <v>0</v>
      </c>
      <c r="H389" s="25">
        <f>'[1]9.ведомства'!I853</f>
        <v>0</v>
      </c>
      <c r="I389" s="25">
        <f>'[1]9.ведомства'!J853</f>
        <v>0</v>
      </c>
      <c r="J389" s="25">
        <f>'[1]9.ведомства'!K853</f>
        <v>3500000</v>
      </c>
      <c r="K389" s="25">
        <f>'[1]9.ведомства'!L853</f>
        <v>0</v>
      </c>
    </row>
    <row r="390" spans="1:11" ht="25.5" x14ac:dyDescent="0.25">
      <c r="A390" s="27" t="s">
        <v>337</v>
      </c>
      <c r="B390" s="23" t="s">
        <v>211</v>
      </c>
      <c r="C390" s="23" t="s">
        <v>18</v>
      </c>
      <c r="D390" s="23" t="s">
        <v>338</v>
      </c>
      <c r="E390" s="23"/>
      <c r="F390" s="25">
        <f>F391</f>
        <v>14069300</v>
      </c>
      <c r="G390" s="25">
        <f t="shared" ref="G390:K392" si="189">G391</f>
        <v>0</v>
      </c>
      <c r="H390" s="25">
        <f t="shared" si="189"/>
        <v>0</v>
      </c>
      <c r="I390" s="25">
        <f t="shared" si="189"/>
        <v>0</v>
      </c>
      <c r="J390" s="25">
        <f t="shared" si="189"/>
        <v>14069300</v>
      </c>
      <c r="K390" s="25">
        <f t="shared" si="189"/>
        <v>0</v>
      </c>
    </row>
    <row r="391" spans="1:11" ht="38.25" x14ac:dyDescent="0.25">
      <c r="A391" s="27" t="s">
        <v>349</v>
      </c>
      <c r="B391" s="23" t="s">
        <v>211</v>
      </c>
      <c r="C391" s="23" t="s">
        <v>18</v>
      </c>
      <c r="D391" s="23" t="s">
        <v>350</v>
      </c>
      <c r="E391" s="23"/>
      <c r="F391" s="25">
        <f>F392</f>
        <v>14069300</v>
      </c>
      <c r="G391" s="25">
        <f t="shared" si="189"/>
        <v>0</v>
      </c>
      <c r="H391" s="25">
        <f t="shared" si="189"/>
        <v>0</v>
      </c>
      <c r="I391" s="25">
        <f t="shared" si="189"/>
        <v>0</v>
      </c>
      <c r="J391" s="25">
        <f t="shared" si="189"/>
        <v>14069300</v>
      </c>
      <c r="K391" s="25">
        <f t="shared" si="189"/>
        <v>0</v>
      </c>
    </row>
    <row r="392" spans="1:11" ht="25.5" x14ac:dyDescent="0.25">
      <c r="A392" s="27" t="s">
        <v>373</v>
      </c>
      <c r="B392" s="23" t="s">
        <v>211</v>
      </c>
      <c r="C392" s="23" t="s">
        <v>18</v>
      </c>
      <c r="D392" s="23" t="s">
        <v>374</v>
      </c>
      <c r="E392" s="23"/>
      <c r="F392" s="25">
        <f>F393</f>
        <v>14069300</v>
      </c>
      <c r="G392" s="25">
        <f t="shared" si="189"/>
        <v>0</v>
      </c>
      <c r="H392" s="25">
        <f t="shared" si="189"/>
        <v>0</v>
      </c>
      <c r="I392" s="25">
        <f t="shared" si="189"/>
        <v>0</v>
      </c>
      <c r="J392" s="25">
        <f t="shared" si="189"/>
        <v>14069300</v>
      </c>
      <c r="K392" s="25">
        <f t="shared" si="189"/>
        <v>0</v>
      </c>
    </row>
    <row r="393" spans="1:11" ht="25.5" x14ac:dyDescent="0.25">
      <c r="A393" s="27" t="s">
        <v>28</v>
      </c>
      <c r="B393" s="23" t="s">
        <v>211</v>
      </c>
      <c r="C393" s="23" t="s">
        <v>18</v>
      </c>
      <c r="D393" s="23" t="s">
        <v>374</v>
      </c>
      <c r="E393" s="23" t="s">
        <v>29</v>
      </c>
      <c r="F393" s="25">
        <f>'[1]9.ведомства'!G1169</f>
        <v>14069300</v>
      </c>
      <c r="G393" s="25">
        <f>'[1]9.ведомства'!H1169</f>
        <v>0</v>
      </c>
      <c r="H393" s="25">
        <f>'[1]9.ведомства'!I1169</f>
        <v>0</v>
      </c>
      <c r="I393" s="25">
        <f>'[1]9.ведомства'!J1169</f>
        <v>0</v>
      </c>
      <c r="J393" s="25">
        <f>'[1]9.ведомства'!K1169</f>
        <v>14069300</v>
      </c>
      <c r="K393" s="25">
        <f>'[1]9.ведомства'!L1169</f>
        <v>0</v>
      </c>
    </row>
    <row r="394" spans="1:11" hidden="1" x14ac:dyDescent="0.25">
      <c r="A394" s="27" t="s">
        <v>19</v>
      </c>
      <c r="B394" s="23" t="s">
        <v>211</v>
      </c>
      <c r="C394" s="23" t="s">
        <v>18</v>
      </c>
      <c r="D394" s="23" t="s">
        <v>20</v>
      </c>
      <c r="E394" s="23"/>
      <c r="F394" s="25">
        <f>F395</f>
        <v>0</v>
      </c>
      <c r="G394" s="25">
        <f t="shared" ref="G394:K394" si="190">G395</f>
        <v>0</v>
      </c>
      <c r="H394" s="25">
        <f t="shared" si="190"/>
        <v>0</v>
      </c>
      <c r="I394" s="25">
        <f t="shared" si="190"/>
        <v>0</v>
      </c>
      <c r="J394" s="25">
        <f t="shared" si="190"/>
        <v>0</v>
      </c>
      <c r="K394" s="25">
        <f t="shared" si="190"/>
        <v>0</v>
      </c>
    </row>
    <row r="395" spans="1:11" ht="38.25" hidden="1" x14ac:dyDescent="0.25">
      <c r="A395" s="26" t="s">
        <v>21</v>
      </c>
      <c r="B395" s="23" t="s">
        <v>211</v>
      </c>
      <c r="C395" s="23" t="s">
        <v>18</v>
      </c>
      <c r="D395" s="23" t="s">
        <v>22</v>
      </c>
      <c r="E395" s="23"/>
      <c r="F395" s="25">
        <f>F399+F396</f>
        <v>0</v>
      </c>
      <c r="G395" s="25">
        <f t="shared" ref="G395:K395" si="191">G399+G396</f>
        <v>0</v>
      </c>
      <c r="H395" s="25">
        <f t="shared" si="191"/>
        <v>0</v>
      </c>
      <c r="I395" s="25">
        <f t="shared" si="191"/>
        <v>0</v>
      </c>
      <c r="J395" s="25">
        <f t="shared" si="191"/>
        <v>0</v>
      </c>
      <c r="K395" s="25">
        <f t="shared" si="191"/>
        <v>0</v>
      </c>
    </row>
    <row r="396" spans="1:11" ht="25.5" hidden="1" x14ac:dyDescent="0.25">
      <c r="A396" s="41" t="s">
        <v>375</v>
      </c>
      <c r="B396" s="42" t="s">
        <v>211</v>
      </c>
      <c r="C396" s="42" t="s">
        <v>18</v>
      </c>
      <c r="D396" s="42" t="s">
        <v>169</v>
      </c>
      <c r="E396" s="43"/>
      <c r="F396" s="25">
        <f>SUM(F397:F398)</f>
        <v>0</v>
      </c>
      <c r="G396" s="25">
        <f t="shared" ref="G396:K396" si="192">SUM(G397:G398)</f>
        <v>0</v>
      </c>
      <c r="H396" s="25">
        <f t="shared" si="192"/>
        <v>0</v>
      </c>
      <c r="I396" s="25">
        <f t="shared" si="192"/>
        <v>0</v>
      </c>
      <c r="J396" s="25">
        <f t="shared" si="192"/>
        <v>0</v>
      </c>
      <c r="K396" s="25">
        <f t="shared" si="192"/>
        <v>0</v>
      </c>
    </row>
    <row r="397" spans="1:11" ht="38.25" hidden="1" x14ac:dyDescent="0.25">
      <c r="A397" s="41" t="s">
        <v>376</v>
      </c>
      <c r="B397" s="42" t="s">
        <v>211</v>
      </c>
      <c r="C397" s="42" t="s">
        <v>18</v>
      </c>
      <c r="D397" s="42" t="s">
        <v>169</v>
      </c>
      <c r="E397" s="43">
        <v>200</v>
      </c>
      <c r="F397" s="25">
        <f>'[1]9.ведомства'!G194</f>
        <v>0</v>
      </c>
      <c r="G397" s="25">
        <f>'[1]9.ведомства'!H194</f>
        <v>0</v>
      </c>
      <c r="H397" s="25">
        <f>'[1]9.ведомства'!I194</f>
        <v>0</v>
      </c>
      <c r="I397" s="25">
        <f>'[1]9.ведомства'!J194</f>
        <v>0</v>
      </c>
      <c r="J397" s="25">
        <f>'[1]9.ведомства'!K194</f>
        <v>0</v>
      </c>
      <c r="K397" s="25">
        <f>'[1]9.ведомства'!L194</f>
        <v>0</v>
      </c>
    </row>
    <row r="398" spans="1:11" hidden="1" x14ac:dyDescent="0.25">
      <c r="A398" s="27" t="s">
        <v>60</v>
      </c>
      <c r="B398" s="42" t="s">
        <v>211</v>
      </c>
      <c r="C398" s="42" t="s">
        <v>18</v>
      </c>
      <c r="D398" s="42" t="s">
        <v>169</v>
      </c>
      <c r="E398" s="43">
        <v>800</v>
      </c>
      <c r="F398" s="25">
        <f>'[1]9.ведомства'!G857</f>
        <v>0</v>
      </c>
      <c r="G398" s="25">
        <f>'[1]9.ведомства'!H857</f>
        <v>0</v>
      </c>
      <c r="H398" s="25">
        <f>'[1]9.ведомства'!I857</f>
        <v>0</v>
      </c>
      <c r="I398" s="25">
        <f>'[1]9.ведомства'!J857</f>
        <v>0</v>
      </c>
      <c r="J398" s="25">
        <f>'[1]9.ведомства'!K857</f>
        <v>0</v>
      </c>
      <c r="K398" s="25">
        <f>'[1]9.ведомства'!L857</f>
        <v>0</v>
      </c>
    </row>
    <row r="399" spans="1:11" ht="63.75" hidden="1" x14ac:dyDescent="0.25">
      <c r="A399" s="28" t="s">
        <v>377</v>
      </c>
      <c r="B399" s="23" t="s">
        <v>211</v>
      </c>
      <c r="C399" s="23" t="s">
        <v>18</v>
      </c>
      <c r="D399" s="23" t="s">
        <v>378</v>
      </c>
      <c r="E399" s="23"/>
      <c r="F399" s="25">
        <f>F400</f>
        <v>0</v>
      </c>
      <c r="G399" s="25">
        <f t="shared" ref="G399:K399" si="193">G400</f>
        <v>0</v>
      </c>
      <c r="H399" s="25">
        <f t="shared" si="193"/>
        <v>0</v>
      </c>
      <c r="I399" s="25">
        <f t="shared" si="193"/>
        <v>0</v>
      </c>
      <c r="J399" s="25">
        <f t="shared" si="193"/>
        <v>0</v>
      </c>
      <c r="K399" s="25">
        <f t="shared" si="193"/>
        <v>0</v>
      </c>
    </row>
    <row r="400" spans="1:11" ht="25.5" hidden="1" x14ac:dyDescent="0.25">
      <c r="A400" s="27" t="s">
        <v>28</v>
      </c>
      <c r="B400" s="23" t="s">
        <v>211</v>
      </c>
      <c r="C400" s="23" t="s">
        <v>18</v>
      </c>
      <c r="D400" s="23" t="s">
        <v>378</v>
      </c>
      <c r="E400" s="23" t="s">
        <v>29</v>
      </c>
      <c r="F400" s="25">
        <f>'[1]9.ведомства'!G859</f>
        <v>0</v>
      </c>
      <c r="G400" s="25">
        <f>'[1]9.ведомства'!H859</f>
        <v>0</v>
      </c>
      <c r="H400" s="25">
        <f>'[1]9.ведомства'!I859</f>
        <v>0</v>
      </c>
      <c r="I400" s="25">
        <f>'[1]9.ведомства'!J859</f>
        <v>0</v>
      </c>
      <c r="J400" s="25">
        <f>'[1]9.ведомства'!K859</f>
        <v>0</v>
      </c>
      <c r="K400" s="25">
        <f>'[1]9.ведомства'!L859</f>
        <v>0</v>
      </c>
    </row>
    <row r="401" spans="1:11" x14ac:dyDescent="0.25">
      <c r="A401" s="27" t="s">
        <v>379</v>
      </c>
      <c r="B401" s="23" t="s">
        <v>211</v>
      </c>
      <c r="C401" s="23" t="s">
        <v>33</v>
      </c>
      <c r="D401" s="23"/>
      <c r="E401" s="23"/>
      <c r="F401" s="25">
        <f>F402+F407+F475</f>
        <v>63036999.539999999</v>
      </c>
      <c r="G401" s="25">
        <f t="shared" ref="G401:K401" si="194">G402+G407+G475</f>
        <v>19201700</v>
      </c>
      <c r="H401" s="25">
        <f t="shared" si="194"/>
        <v>114626.01999999955</v>
      </c>
      <c r="I401" s="25">
        <f t="shared" si="194"/>
        <v>0</v>
      </c>
      <c r="J401" s="25">
        <f t="shared" si="194"/>
        <v>63151625.560000002</v>
      </c>
      <c r="K401" s="25">
        <f t="shared" si="194"/>
        <v>19201700</v>
      </c>
    </row>
    <row r="402" spans="1:11" ht="25.5" hidden="1" x14ac:dyDescent="0.25">
      <c r="A402" s="22" t="s">
        <v>196</v>
      </c>
      <c r="B402" s="23" t="s">
        <v>211</v>
      </c>
      <c r="C402" s="23" t="s">
        <v>33</v>
      </c>
      <c r="D402" s="23" t="s">
        <v>113</v>
      </c>
      <c r="E402" s="23"/>
      <c r="F402" s="25">
        <f>F403</f>
        <v>0</v>
      </c>
      <c r="G402" s="25">
        <f t="shared" ref="G402:K405" si="195">G403</f>
        <v>0</v>
      </c>
      <c r="H402" s="25">
        <f t="shared" si="195"/>
        <v>0</v>
      </c>
      <c r="I402" s="25">
        <f t="shared" si="195"/>
        <v>0</v>
      </c>
      <c r="J402" s="25">
        <f t="shared" si="195"/>
        <v>0</v>
      </c>
      <c r="K402" s="25">
        <f t="shared" si="195"/>
        <v>0</v>
      </c>
    </row>
    <row r="403" spans="1:11" ht="51" hidden="1" x14ac:dyDescent="0.25">
      <c r="A403" s="27" t="s">
        <v>242</v>
      </c>
      <c r="B403" s="23" t="s">
        <v>211</v>
      </c>
      <c r="C403" s="23" t="s">
        <v>33</v>
      </c>
      <c r="D403" s="23" t="s">
        <v>243</v>
      </c>
      <c r="E403" s="23"/>
      <c r="F403" s="25">
        <f>F404</f>
        <v>0</v>
      </c>
      <c r="G403" s="25">
        <f t="shared" si="195"/>
        <v>0</v>
      </c>
      <c r="H403" s="25">
        <f t="shared" si="195"/>
        <v>0</v>
      </c>
      <c r="I403" s="25">
        <f t="shared" si="195"/>
        <v>0</v>
      </c>
      <c r="J403" s="25">
        <f t="shared" si="195"/>
        <v>0</v>
      </c>
      <c r="K403" s="25">
        <f t="shared" si="195"/>
        <v>0</v>
      </c>
    </row>
    <row r="404" spans="1:11" ht="51" hidden="1" x14ac:dyDescent="0.25">
      <c r="A404" s="27" t="s">
        <v>244</v>
      </c>
      <c r="B404" s="23" t="s">
        <v>211</v>
      </c>
      <c r="C404" s="23" t="s">
        <v>33</v>
      </c>
      <c r="D404" s="23" t="s">
        <v>245</v>
      </c>
      <c r="E404" s="23"/>
      <c r="F404" s="25">
        <f>F405</f>
        <v>0</v>
      </c>
      <c r="G404" s="25">
        <f t="shared" si="195"/>
        <v>0</v>
      </c>
      <c r="H404" s="25">
        <f t="shared" si="195"/>
        <v>0</v>
      </c>
      <c r="I404" s="25">
        <f t="shared" si="195"/>
        <v>0</v>
      </c>
      <c r="J404" s="25">
        <f t="shared" si="195"/>
        <v>0</v>
      </c>
      <c r="K404" s="25">
        <f t="shared" si="195"/>
        <v>0</v>
      </c>
    </row>
    <row r="405" spans="1:11" ht="25.5" hidden="1" x14ac:dyDescent="0.25">
      <c r="A405" s="28" t="s">
        <v>124</v>
      </c>
      <c r="B405" s="23" t="s">
        <v>211</v>
      </c>
      <c r="C405" s="23" t="s">
        <v>33</v>
      </c>
      <c r="D405" s="23" t="s">
        <v>246</v>
      </c>
      <c r="E405" s="23"/>
      <c r="F405" s="25">
        <f>F406</f>
        <v>0</v>
      </c>
      <c r="G405" s="25">
        <f t="shared" si="195"/>
        <v>0</v>
      </c>
      <c r="H405" s="25">
        <f t="shared" si="195"/>
        <v>0</v>
      </c>
      <c r="I405" s="25">
        <f t="shared" si="195"/>
        <v>0</v>
      </c>
      <c r="J405" s="25">
        <f t="shared" si="195"/>
        <v>0</v>
      </c>
      <c r="K405" s="25">
        <f t="shared" si="195"/>
        <v>0</v>
      </c>
    </row>
    <row r="406" spans="1:11" ht="25.5" hidden="1" x14ac:dyDescent="0.25">
      <c r="A406" s="27" t="s">
        <v>28</v>
      </c>
      <c r="B406" s="23" t="s">
        <v>211</v>
      </c>
      <c r="C406" s="23" t="s">
        <v>33</v>
      </c>
      <c r="D406" s="23" t="s">
        <v>246</v>
      </c>
      <c r="E406" s="23" t="s">
        <v>29</v>
      </c>
      <c r="F406" s="25">
        <f>'[1]9.ведомства'!G865</f>
        <v>0</v>
      </c>
      <c r="G406" s="25">
        <f>'[1]9.ведомства'!H865</f>
        <v>0</v>
      </c>
      <c r="H406" s="25">
        <f>'[1]9.ведомства'!I865</f>
        <v>0</v>
      </c>
      <c r="I406" s="25">
        <f>'[1]9.ведомства'!J865</f>
        <v>0</v>
      </c>
      <c r="J406" s="25">
        <f>'[1]9.ведомства'!K865</f>
        <v>0</v>
      </c>
      <c r="K406" s="25">
        <f>'[1]9.ведомства'!L865</f>
        <v>0</v>
      </c>
    </row>
    <row r="407" spans="1:11" ht="38.25" x14ac:dyDescent="0.25">
      <c r="A407" s="27" t="s">
        <v>212</v>
      </c>
      <c r="B407" s="23" t="s">
        <v>211</v>
      </c>
      <c r="C407" s="23" t="s">
        <v>33</v>
      </c>
      <c r="D407" s="23" t="s">
        <v>213</v>
      </c>
      <c r="E407" s="23"/>
      <c r="F407" s="25">
        <f>F408+F419+F453+F464</f>
        <v>63036999.539999999</v>
      </c>
      <c r="G407" s="25">
        <f t="shared" ref="G407:K407" si="196">G408+G419+G453+G464</f>
        <v>19201700</v>
      </c>
      <c r="H407" s="25">
        <f t="shared" si="196"/>
        <v>-31312053.98</v>
      </c>
      <c r="I407" s="25">
        <f t="shared" si="196"/>
        <v>-19201700</v>
      </c>
      <c r="J407" s="25">
        <f t="shared" si="196"/>
        <v>31724945.559999999</v>
      </c>
      <c r="K407" s="25">
        <f t="shared" si="196"/>
        <v>0</v>
      </c>
    </row>
    <row r="408" spans="1:11" ht="38.25" x14ac:dyDescent="0.25">
      <c r="A408" s="27" t="s">
        <v>380</v>
      </c>
      <c r="B408" s="23" t="s">
        <v>211</v>
      </c>
      <c r="C408" s="23" t="s">
        <v>33</v>
      </c>
      <c r="D408" s="23" t="s">
        <v>381</v>
      </c>
      <c r="E408" s="23"/>
      <c r="F408" s="25">
        <f>F409+F416</f>
        <v>14802900</v>
      </c>
      <c r="G408" s="25">
        <f t="shared" ref="G408:K408" si="197">G409+G416</f>
        <v>0</v>
      </c>
      <c r="H408" s="25">
        <f t="shared" si="197"/>
        <v>0</v>
      </c>
      <c r="I408" s="25">
        <f t="shared" si="197"/>
        <v>0</v>
      </c>
      <c r="J408" s="25">
        <f t="shared" si="197"/>
        <v>14802900</v>
      </c>
      <c r="K408" s="25">
        <f t="shared" si="197"/>
        <v>0</v>
      </c>
    </row>
    <row r="409" spans="1:11" ht="38.25" x14ac:dyDescent="0.25">
      <c r="A409" s="27" t="s">
        <v>382</v>
      </c>
      <c r="B409" s="23" t="s">
        <v>211</v>
      </c>
      <c r="C409" s="23" t="s">
        <v>33</v>
      </c>
      <c r="D409" s="23" t="s">
        <v>383</v>
      </c>
      <c r="E409" s="23"/>
      <c r="F409" s="25">
        <f>F410+F412+F414</f>
        <v>14102900</v>
      </c>
      <c r="G409" s="25">
        <f t="shared" ref="G409:K409" si="198">G410+G412+G414</f>
        <v>0</v>
      </c>
      <c r="H409" s="25">
        <f t="shared" si="198"/>
        <v>0</v>
      </c>
      <c r="I409" s="25">
        <f t="shared" si="198"/>
        <v>0</v>
      </c>
      <c r="J409" s="25">
        <f t="shared" si="198"/>
        <v>14102900</v>
      </c>
      <c r="K409" s="25">
        <f t="shared" si="198"/>
        <v>0</v>
      </c>
    </row>
    <row r="410" spans="1:11" ht="25.5" x14ac:dyDescent="0.25">
      <c r="A410" s="27" t="s">
        <v>384</v>
      </c>
      <c r="B410" s="23" t="s">
        <v>211</v>
      </c>
      <c r="C410" s="23" t="s">
        <v>33</v>
      </c>
      <c r="D410" s="23" t="s">
        <v>385</v>
      </c>
      <c r="E410" s="23"/>
      <c r="F410" s="25">
        <f>F411</f>
        <v>9023100</v>
      </c>
      <c r="G410" s="25">
        <f t="shared" ref="G410:K410" si="199">G411</f>
        <v>0</v>
      </c>
      <c r="H410" s="25">
        <f t="shared" si="199"/>
        <v>0</v>
      </c>
      <c r="I410" s="25">
        <f t="shared" si="199"/>
        <v>0</v>
      </c>
      <c r="J410" s="25">
        <f t="shared" si="199"/>
        <v>9023100</v>
      </c>
      <c r="K410" s="25">
        <f t="shared" si="199"/>
        <v>0</v>
      </c>
    </row>
    <row r="411" spans="1:11" ht="25.5" x14ac:dyDescent="0.25">
      <c r="A411" s="27" t="s">
        <v>28</v>
      </c>
      <c r="B411" s="23" t="s">
        <v>211</v>
      </c>
      <c r="C411" s="23" t="s">
        <v>33</v>
      </c>
      <c r="D411" s="23" t="s">
        <v>385</v>
      </c>
      <c r="E411" s="23" t="s">
        <v>29</v>
      </c>
      <c r="F411" s="25">
        <f>'[1]9.ведомства'!G870</f>
        <v>9023100</v>
      </c>
      <c r="G411" s="25">
        <f>'[1]9.ведомства'!H870</f>
        <v>0</v>
      </c>
      <c r="H411" s="25">
        <f>'[1]9.ведомства'!I870</f>
        <v>0</v>
      </c>
      <c r="I411" s="25">
        <f>'[1]9.ведомства'!J870</f>
        <v>0</v>
      </c>
      <c r="J411" s="25">
        <f>'[1]9.ведомства'!K870</f>
        <v>9023100</v>
      </c>
      <c r="K411" s="25">
        <f>'[1]9.ведомства'!L870</f>
        <v>0</v>
      </c>
    </row>
    <row r="412" spans="1:11" x14ac:dyDescent="0.25">
      <c r="A412" s="27" t="s">
        <v>386</v>
      </c>
      <c r="B412" s="23" t="s">
        <v>211</v>
      </c>
      <c r="C412" s="23" t="s">
        <v>33</v>
      </c>
      <c r="D412" s="23" t="s">
        <v>387</v>
      </c>
      <c r="E412" s="23"/>
      <c r="F412" s="25">
        <f>F413</f>
        <v>4304200</v>
      </c>
      <c r="G412" s="25">
        <f t="shared" ref="G412:K412" si="200">G413</f>
        <v>0</v>
      </c>
      <c r="H412" s="25">
        <f t="shared" si="200"/>
        <v>0</v>
      </c>
      <c r="I412" s="25">
        <f t="shared" si="200"/>
        <v>0</v>
      </c>
      <c r="J412" s="25">
        <f t="shared" si="200"/>
        <v>4304200</v>
      </c>
      <c r="K412" s="25">
        <f t="shared" si="200"/>
        <v>0</v>
      </c>
    </row>
    <row r="413" spans="1:11" ht="25.5" x14ac:dyDescent="0.25">
      <c r="A413" s="27" t="s">
        <v>28</v>
      </c>
      <c r="B413" s="23" t="s">
        <v>211</v>
      </c>
      <c r="C413" s="23" t="s">
        <v>33</v>
      </c>
      <c r="D413" s="23" t="s">
        <v>387</v>
      </c>
      <c r="E413" s="23" t="s">
        <v>29</v>
      </c>
      <c r="F413" s="25">
        <f>'[1]9.ведомства'!G872</f>
        <v>4304200</v>
      </c>
      <c r="G413" s="25">
        <f>'[1]9.ведомства'!H872</f>
        <v>0</v>
      </c>
      <c r="H413" s="25">
        <f>'[1]9.ведомства'!I872</f>
        <v>0</v>
      </c>
      <c r="I413" s="25">
        <f>'[1]9.ведомства'!J872</f>
        <v>0</v>
      </c>
      <c r="J413" s="25">
        <f>'[1]9.ведомства'!K872</f>
        <v>4304200</v>
      </c>
      <c r="K413" s="25">
        <f>'[1]9.ведомства'!L872</f>
        <v>0</v>
      </c>
    </row>
    <row r="414" spans="1:11" ht="25.5" x14ac:dyDescent="0.25">
      <c r="A414" s="27" t="s">
        <v>388</v>
      </c>
      <c r="B414" s="23" t="s">
        <v>211</v>
      </c>
      <c r="C414" s="23" t="s">
        <v>33</v>
      </c>
      <c r="D414" s="23" t="s">
        <v>389</v>
      </c>
      <c r="E414" s="23"/>
      <c r="F414" s="25">
        <f>F415</f>
        <v>775600</v>
      </c>
      <c r="G414" s="25">
        <f t="shared" ref="G414:K414" si="201">G415</f>
        <v>0</v>
      </c>
      <c r="H414" s="25">
        <f t="shared" si="201"/>
        <v>0</v>
      </c>
      <c r="I414" s="25">
        <f t="shared" si="201"/>
        <v>0</v>
      </c>
      <c r="J414" s="25">
        <f t="shared" si="201"/>
        <v>775600</v>
      </c>
      <c r="K414" s="25">
        <f t="shared" si="201"/>
        <v>0</v>
      </c>
    </row>
    <row r="415" spans="1:11" ht="25.5" x14ac:dyDescent="0.25">
      <c r="A415" s="27" t="s">
        <v>28</v>
      </c>
      <c r="B415" s="23" t="s">
        <v>211</v>
      </c>
      <c r="C415" s="23" t="s">
        <v>33</v>
      </c>
      <c r="D415" s="23" t="s">
        <v>389</v>
      </c>
      <c r="E415" s="23" t="s">
        <v>29</v>
      </c>
      <c r="F415" s="25">
        <f>'[1]9.ведомства'!G874</f>
        <v>775600</v>
      </c>
      <c r="G415" s="25">
        <f>'[1]9.ведомства'!H874</f>
        <v>0</v>
      </c>
      <c r="H415" s="25">
        <f>'[1]9.ведомства'!I874</f>
        <v>0</v>
      </c>
      <c r="I415" s="25">
        <f>'[1]9.ведомства'!J874</f>
        <v>0</v>
      </c>
      <c r="J415" s="25">
        <f>'[1]9.ведомства'!K874</f>
        <v>775600</v>
      </c>
      <c r="K415" s="25">
        <f>'[1]9.ведомства'!L874</f>
        <v>0</v>
      </c>
    </row>
    <row r="416" spans="1:11" ht="25.5" x14ac:dyDescent="0.25">
      <c r="A416" s="27" t="s">
        <v>390</v>
      </c>
      <c r="B416" s="23" t="s">
        <v>211</v>
      </c>
      <c r="C416" s="23" t="s">
        <v>33</v>
      </c>
      <c r="D416" s="23" t="s">
        <v>391</v>
      </c>
      <c r="E416" s="23"/>
      <c r="F416" s="25">
        <f>F417</f>
        <v>700000</v>
      </c>
      <c r="G416" s="25">
        <f t="shared" ref="G416:K417" si="202">G417</f>
        <v>0</v>
      </c>
      <c r="H416" s="25">
        <f t="shared" si="202"/>
        <v>0</v>
      </c>
      <c r="I416" s="25">
        <f t="shared" si="202"/>
        <v>0</v>
      </c>
      <c r="J416" s="25">
        <f t="shared" si="202"/>
        <v>700000</v>
      </c>
      <c r="K416" s="25">
        <f t="shared" si="202"/>
        <v>0</v>
      </c>
    </row>
    <row r="417" spans="1:11" ht="25.5" x14ac:dyDescent="0.25">
      <c r="A417" s="27" t="s">
        <v>148</v>
      </c>
      <c r="B417" s="23" t="s">
        <v>211</v>
      </c>
      <c r="C417" s="23" t="s">
        <v>33</v>
      </c>
      <c r="D417" s="23" t="s">
        <v>392</v>
      </c>
      <c r="E417" s="23"/>
      <c r="F417" s="25">
        <f>F418</f>
        <v>700000</v>
      </c>
      <c r="G417" s="25">
        <f t="shared" si="202"/>
        <v>0</v>
      </c>
      <c r="H417" s="25">
        <f t="shared" si="202"/>
        <v>0</v>
      </c>
      <c r="I417" s="25">
        <f t="shared" si="202"/>
        <v>0</v>
      </c>
      <c r="J417" s="25">
        <f t="shared" si="202"/>
        <v>700000</v>
      </c>
      <c r="K417" s="25">
        <f t="shared" si="202"/>
        <v>0</v>
      </c>
    </row>
    <row r="418" spans="1:11" ht="25.5" x14ac:dyDescent="0.25">
      <c r="A418" s="27" t="s">
        <v>28</v>
      </c>
      <c r="B418" s="23" t="s">
        <v>211</v>
      </c>
      <c r="C418" s="23" t="s">
        <v>33</v>
      </c>
      <c r="D418" s="23" t="s">
        <v>392</v>
      </c>
      <c r="E418" s="23" t="s">
        <v>29</v>
      </c>
      <c r="F418" s="25">
        <f>'[1]9.ведомства'!G877</f>
        <v>700000</v>
      </c>
      <c r="G418" s="25">
        <f>'[1]9.ведомства'!H877</f>
        <v>0</v>
      </c>
      <c r="H418" s="25">
        <f>'[1]9.ведомства'!I877</f>
        <v>0</v>
      </c>
      <c r="I418" s="25">
        <f>'[1]9.ведомства'!J877</f>
        <v>0</v>
      </c>
      <c r="J418" s="25">
        <f>'[1]9.ведомства'!K877</f>
        <v>700000</v>
      </c>
      <c r="K418" s="25">
        <f>'[1]9.ведомства'!L877</f>
        <v>0</v>
      </c>
    </row>
    <row r="419" spans="1:11" ht="38.25" x14ac:dyDescent="0.25">
      <c r="A419" s="27" t="s">
        <v>393</v>
      </c>
      <c r="B419" s="23" t="s">
        <v>211</v>
      </c>
      <c r="C419" s="23" t="s">
        <v>33</v>
      </c>
      <c r="D419" s="23" t="s">
        <v>215</v>
      </c>
      <c r="E419" s="23"/>
      <c r="F419" s="25">
        <f>F420+F442+F447+F450+F433</f>
        <v>12782079.539999999</v>
      </c>
      <c r="G419" s="25">
        <f t="shared" ref="G419:K419" si="203">G420+G442+G447+G450+G433</f>
        <v>0</v>
      </c>
      <c r="H419" s="25">
        <f t="shared" si="203"/>
        <v>114626.02</v>
      </c>
      <c r="I419" s="25">
        <f t="shared" si="203"/>
        <v>0</v>
      </c>
      <c r="J419" s="25">
        <f t="shared" si="203"/>
        <v>12896705.559999999</v>
      </c>
      <c r="K419" s="25">
        <f t="shared" si="203"/>
        <v>0</v>
      </c>
    </row>
    <row r="420" spans="1:11" ht="51" x14ac:dyDescent="0.25">
      <c r="A420" s="27" t="s">
        <v>394</v>
      </c>
      <c r="B420" s="23" t="s">
        <v>211</v>
      </c>
      <c r="C420" s="23" t="s">
        <v>33</v>
      </c>
      <c r="D420" s="23" t="s">
        <v>395</v>
      </c>
      <c r="E420" s="23"/>
      <c r="F420" s="25">
        <f>F423+F425+F429+F427+F421+F431</f>
        <v>7285000</v>
      </c>
      <c r="G420" s="25">
        <f t="shared" ref="G420:K420" si="204">G423+G425+G429+G427+G421+G431</f>
        <v>0</v>
      </c>
      <c r="H420" s="25">
        <f t="shared" si="204"/>
        <v>114626.02</v>
      </c>
      <c r="I420" s="25">
        <f t="shared" si="204"/>
        <v>0</v>
      </c>
      <c r="J420" s="25">
        <f t="shared" si="204"/>
        <v>7399626.0199999996</v>
      </c>
      <c r="K420" s="25">
        <f t="shared" si="204"/>
        <v>0</v>
      </c>
    </row>
    <row r="421" spans="1:11" ht="38.25" hidden="1" x14ac:dyDescent="0.25">
      <c r="A421" s="27" t="s">
        <v>396</v>
      </c>
      <c r="B421" s="23" t="s">
        <v>211</v>
      </c>
      <c r="C421" s="23" t="s">
        <v>33</v>
      </c>
      <c r="D421" s="23" t="s">
        <v>397</v>
      </c>
      <c r="E421" s="23"/>
      <c r="F421" s="25">
        <f>F422</f>
        <v>0</v>
      </c>
      <c r="G421" s="25">
        <f t="shared" ref="G421:K421" si="205">G422</f>
        <v>0</v>
      </c>
      <c r="H421" s="25">
        <f t="shared" si="205"/>
        <v>0</v>
      </c>
      <c r="I421" s="25">
        <f t="shared" si="205"/>
        <v>0</v>
      </c>
      <c r="J421" s="25">
        <f t="shared" si="205"/>
        <v>0</v>
      </c>
      <c r="K421" s="25">
        <f t="shared" si="205"/>
        <v>0</v>
      </c>
    </row>
    <row r="422" spans="1:11" ht="25.5" hidden="1" x14ac:dyDescent="0.25">
      <c r="A422" s="27" t="s">
        <v>28</v>
      </c>
      <c r="B422" s="23" t="s">
        <v>211</v>
      </c>
      <c r="C422" s="23" t="s">
        <v>33</v>
      </c>
      <c r="D422" s="23" t="s">
        <v>397</v>
      </c>
      <c r="E422" s="23" t="s">
        <v>29</v>
      </c>
      <c r="F422" s="25">
        <f>'[1]9.ведомства'!G881</f>
        <v>0</v>
      </c>
      <c r="G422" s="25">
        <f>'[1]9.ведомства'!H881</f>
        <v>0</v>
      </c>
      <c r="H422" s="25">
        <f>'[1]9.ведомства'!I881</f>
        <v>0</v>
      </c>
      <c r="I422" s="25">
        <f>'[1]9.ведомства'!J881</f>
        <v>0</v>
      </c>
      <c r="J422" s="25">
        <f>'[1]9.ведомства'!K881</f>
        <v>0</v>
      </c>
      <c r="K422" s="25">
        <f>'[1]9.ведомства'!L881</f>
        <v>0</v>
      </c>
    </row>
    <row r="423" spans="1:11" ht="25.5" x14ac:dyDescent="0.25">
      <c r="A423" s="27" t="s">
        <v>398</v>
      </c>
      <c r="B423" s="23" t="s">
        <v>211</v>
      </c>
      <c r="C423" s="23" t="s">
        <v>33</v>
      </c>
      <c r="D423" s="23" t="s">
        <v>399</v>
      </c>
      <c r="E423" s="23"/>
      <c r="F423" s="25">
        <f>F424</f>
        <v>6306500</v>
      </c>
      <c r="G423" s="25">
        <f t="shared" ref="G423:K423" si="206">G424</f>
        <v>0</v>
      </c>
      <c r="H423" s="25">
        <f t="shared" si="206"/>
        <v>0</v>
      </c>
      <c r="I423" s="25">
        <f t="shared" si="206"/>
        <v>0</v>
      </c>
      <c r="J423" s="25">
        <f t="shared" si="206"/>
        <v>6306500</v>
      </c>
      <c r="K423" s="25">
        <f t="shared" si="206"/>
        <v>0</v>
      </c>
    </row>
    <row r="424" spans="1:11" ht="25.5" x14ac:dyDescent="0.25">
      <c r="A424" s="27" t="s">
        <v>28</v>
      </c>
      <c r="B424" s="23" t="s">
        <v>211</v>
      </c>
      <c r="C424" s="23" t="s">
        <v>33</v>
      </c>
      <c r="D424" s="23" t="s">
        <v>399</v>
      </c>
      <c r="E424" s="23" t="s">
        <v>29</v>
      </c>
      <c r="F424" s="25">
        <f>'[1]9.ведомства'!G883</f>
        <v>6306500</v>
      </c>
      <c r="G424" s="25">
        <f>'[1]9.ведомства'!H883</f>
        <v>0</v>
      </c>
      <c r="H424" s="25">
        <f>'[1]9.ведомства'!I883</f>
        <v>0</v>
      </c>
      <c r="I424" s="25">
        <f>'[1]9.ведомства'!J883</f>
        <v>0</v>
      </c>
      <c r="J424" s="25">
        <f>'[1]9.ведомства'!K883</f>
        <v>6306500</v>
      </c>
      <c r="K424" s="25">
        <f>'[1]9.ведомства'!L883</f>
        <v>0</v>
      </c>
    </row>
    <row r="425" spans="1:11" x14ac:dyDescent="0.25">
      <c r="A425" s="27" t="s">
        <v>400</v>
      </c>
      <c r="B425" s="23" t="s">
        <v>211</v>
      </c>
      <c r="C425" s="23" t="s">
        <v>33</v>
      </c>
      <c r="D425" s="23" t="s">
        <v>401</v>
      </c>
      <c r="E425" s="23"/>
      <c r="F425" s="25">
        <f>F426</f>
        <v>600000</v>
      </c>
      <c r="G425" s="25">
        <f t="shared" ref="G425:K425" si="207">G426</f>
        <v>0</v>
      </c>
      <c r="H425" s="25">
        <f t="shared" si="207"/>
        <v>0</v>
      </c>
      <c r="I425" s="25">
        <f t="shared" si="207"/>
        <v>0</v>
      </c>
      <c r="J425" s="25">
        <f t="shared" si="207"/>
        <v>600000</v>
      </c>
      <c r="K425" s="25">
        <f t="shared" si="207"/>
        <v>0</v>
      </c>
    </row>
    <row r="426" spans="1:11" ht="25.5" x14ac:dyDescent="0.25">
      <c r="A426" s="27" t="s">
        <v>28</v>
      </c>
      <c r="B426" s="23" t="s">
        <v>211</v>
      </c>
      <c r="C426" s="23" t="s">
        <v>33</v>
      </c>
      <c r="D426" s="23" t="s">
        <v>401</v>
      </c>
      <c r="E426" s="23" t="s">
        <v>29</v>
      </c>
      <c r="F426" s="25">
        <f>'[1]9.ведомства'!G885</f>
        <v>600000</v>
      </c>
      <c r="G426" s="25">
        <f>'[1]9.ведомства'!H885</f>
        <v>0</v>
      </c>
      <c r="H426" s="25">
        <f>'[1]9.ведомства'!I885</f>
        <v>0</v>
      </c>
      <c r="I426" s="25">
        <f>'[1]9.ведомства'!J885</f>
        <v>0</v>
      </c>
      <c r="J426" s="25">
        <f>'[1]9.ведомства'!K885</f>
        <v>600000</v>
      </c>
      <c r="K426" s="25">
        <f>'[1]9.ведомства'!L885</f>
        <v>0</v>
      </c>
    </row>
    <row r="427" spans="1:11" ht="25.5" x14ac:dyDescent="0.25">
      <c r="A427" s="27" t="s">
        <v>402</v>
      </c>
      <c r="B427" s="23" t="s">
        <v>211</v>
      </c>
      <c r="C427" s="23" t="s">
        <v>33</v>
      </c>
      <c r="D427" s="23" t="s">
        <v>403</v>
      </c>
      <c r="E427" s="23"/>
      <c r="F427" s="25">
        <f>F428</f>
        <v>100000</v>
      </c>
      <c r="G427" s="25">
        <f t="shared" ref="G427:K427" si="208">G428</f>
        <v>0</v>
      </c>
      <c r="H427" s="25">
        <f t="shared" si="208"/>
        <v>0</v>
      </c>
      <c r="I427" s="25">
        <f t="shared" si="208"/>
        <v>0</v>
      </c>
      <c r="J427" s="25">
        <f t="shared" si="208"/>
        <v>100000</v>
      </c>
      <c r="K427" s="25">
        <f t="shared" si="208"/>
        <v>0</v>
      </c>
    </row>
    <row r="428" spans="1:11" ht="25.5" x14ac:dyDescent="0.25">
      <c r="A428" s="27" t="s">
        <v>28</v>
      </c>
      <c r="B428" s="23" t="s">
        <v>211</v>
      </c>
      <c r="C428" s="23" t="s">
        <v>33</v>
      </c>
      <c r="D428" s="23" t="s">
        <v>403</v>
      </c>
      <c r="E428" s="23" t="s">
        <v>29</v>
      </c>
      <c r="F428" s="25">
        <f>'[1]9.ведомства'!G887</f>
        <v>100000</v>
      </c>
      <c r="G428" s="25">
        <f>'[1]9.ведомства'!H887</f>
        <v>0</v>
      </c>
      <c r="H428" s="25">
        <f>'[1]9.ведомства'!I887</f>
        <v>0</v>
      </c>
      <c r="I428" s="25">
        <f>'[1]9.ведомства'!J887</f>
        <v>0</v>
      </c>
      <c r="J428" s="25">
        <f>'[1]9.ведомства'!K887</f>
        <v>100000</v>
      </c>
      <c r="K428" s="25">
        <f>'[1]9.ведомства'!L887</f>
        <v>0</v>
      </c>
    </row>
    <row r="429" spans="1:11" ht="38.25" hidden="1" x14ac:dyDescent="0.25">
      <c r="A429" s="27" t="s">
        <v>404</v>
      </c>
      <c r="B429" s="23" t="s">
        <v>211</v>
      </c>
      <c r="C429" s="23" t="s">
        <v>33</v>
      </c>
      <c r="D429" s="23" t="s">
        <v>405</v>
      </c>
      <c r="E429" s="23"/>
      <c r="F429" s="25">
        <f>F430</f>
        <v>0</v>
      </c>
      <c r="G429" s="25">
        <f t="shared" ref="G429:K429" si="209">G430</f>
        <v>0</v>
      </c>
      <c r="H429" s="25">
        <f t="shared" si="209"/>
        <v>0</v>
      </c>
      <c r="I429" s="25">
        <f t="shared" si="209"/>
        <v>0</v>
      </c>
      <c r="J429" s="25">
        <f t="shared" si="209"/>
        <v>0</v>
      </c>
      <c r="K429" s="25">
        <f t="shared" si="209"/>
        <v>0</v>
      </c>
    </row>
    <row r="430" spans="1:11" ht="25.5" hidden="1" x14ac:dyDescent="0.25">
      <c r="A430" s="27" t="s">
        <v>28</v>
      </c>
      <c r="B430" s="23" t="s">
        <v>211</v>
      </c>
      <c r="C430" s="23" t="s">
        <v>33</v>
      </c>
      <c r="D430" s="23" t="s">
        <v>405</v>
      </c>
      <c r="E430" s="23" t="s">
        <v>29</v>
      </c>
      <c r="F430" s="25">
        <f>'[1]9.ведомства'!G889</f>
        <v>0</v>
      </c>
      <c r="G430" s="25">
        <f>'[1]9.ведомства'!H889</f>
        <v>0</v>
      </c>
      <c r="H430" s="25">
        <f>'[1]9.ведомства'!I889</f>
        <v>0</v>
      </c>
      <c r="I430" s="25">
        <f>'[1]9.ведомства'!J889</f>
        <v>0</v>
      </c>
      <c r="J430" s="25">
        <f>'[1]9.ведомства'!K889</f>
        <v>0</v>
      </c>
      <c r="K430" s="25">
        <f>'[1]9.ведомства'!L889</f>
        <v>0</v>
      </c>
    </row>
    <row r="431" spans="1:11" ht="51" x14ac:dyDescent="0.25">
      <c r="A431" s="27" t="s">
        <v>406</v>
      </c>
      <c r="B431" s="23" t="s">
        <v>211</v>
      </c>
      <c r="C431" s="23" t="s">
        <v>33</v>
      </c>
      <c r="D431" s="23" t="s">
        <v>407</v>
      </c>
      <c r="E431" s="23"/>
      <c r="F431" s="25">
        <f>F432</f>
        <v>278500</v>
      </c>
      <c r="G431" s="25">
        <f t="shared" ref="G431:K431" si="210">G432</f>
        <v>0</v>
      </c>
      <c r="H431" s="25">
        <f t="shared" si="210"/>
        <v>114626.02</v>
      </c>
      <c r="I431" s="25">
        <f t="shared" si="210"/>
        <v>0</v>
      </c>
      <c r="J431" s="25">
        <f t="shared" si="210"/>
        <v>393126.02</v>
      </c>
      <c r="K431" s="25">
        <f t="shared" si="210"/>
        <v>0</v>
      </c>
    </row>
    <row r="432" spans="1:11" ht="25.5" x14ac:dyDescent="0.25">
      <c r="A432" s="27" t="s">
        <v>28</v>
      </c>
      <c r="B432" s="23" t="s">
        <v>211</v>
      </c>
      <c r="C432" s="23" t="s">
        <v>33</v>
      </c>
      <c r="D432" s="23" t="s">
        <v>407</v>
      </c>
      <c r="E432" s="23" t="s">
        <v>29</v>
      </c>
      <c r="F432" s="25">
        <f>'[1]9.ведомства'!G891</f>
        <v>278500</v>
      </c>
      <c r="G432" s="25">
        <f>'[1]9.ведомства'!H891</f>
        <v>0</v>
      </c>
      <c r="H432" s="25">
        <f>'[1]9.ведомства'!I891</f>
        <v>114626.02</v>
      </c>
      <c r="I432" s="25">
        <f>'[1]9.ведомства'!J891</f>
        <v>0</v>
      </c>
      <c r="J432" s="25">
        <f>'[1]9.ведомства'!K891</f>
        <v>393126.02</v>
      </c>
      <c r="K432" s="25">
        <f>'[1]9.ведомства'!L891</f>
        <v>0</v>
      </c>
    </row>
    <row r="433" spans="1:11" ht="38.25" x14ac:dyDescent="0.25">
      <c r="A433" s="27" t="s">
        <v>408</v>
      </c>
      <c r="B433" s="23" t="s">
        <v>211</v>
      </c>
      <c r="C433" s="23" t="s">
        <v>33</v>
      </c>
      <c r="D433" s="23" t="s">
        <v>409</v>
      </c>
      <c r="E433" s="23"/>
      <c r="F433" s="25">
        <f>F438+F434+F440+F436</f>
        <v>550000</v>
      </c>
      <c r="G433" s="25">
        <f t="shared" ref="G433:K433" si="211">G438+G434+G440+G436</f>
        <v>0</v>
      </c>
      <c r="H433" s="25">
        <f t="shared" si="211"/>
        <v>0</v>
      </c>
      <c r="I433" s="25">
        <f t="shared" si="211"/>
        <v>0</v>
      </c>
      <c r="J433" s="25">
        <f t="shared" si="211"/>
        <v>550000</v>
      </c>
      <c r="K433" s="25">
        <f t="shared" si="211"/>
        <v>0</v>
      </c>
    </row>
    <row r="434" spans="1:11" ht="25.5" hidden="1" x14ac:dyDescent="0.25">
      <c r="A434" s="27" t="s">
        <v>398</v>
      </c>
      <c r="B434" s="23" t="s">
        <v>211</v>
      </c>
      <c r="C434" s="23" t="s">
        <v>33</v>
      </c>
      <c r="D434" s="23" t="s">
        <v>410</v>
      </c>
      <c r="E434" s="23"/>
      <c r="F434" s="25">
        <f>F435</f>
        <v>0</v>
      </c>
      <c r="G434" s="25">
        <f t="shared" ref="G434:K434" si="212">G435</f>
        <v>0</v>
      </c>
      <c r="H434" s="25">
        <f t="shared" si="212"/>
        <v>0</v>
      </c>
      <c r="I434" s="25">
        <f t="shared" si="212"/>
        <v>0</v>
      </c>
      <c r="J434" s="25">
        <f t="shared" si="212"/>
        <v>0</v>
      </c>
      <c r="K434" s="25">
        <f t="shared" si="212"/>
        <v>0</v>
      </c>
    </row>
    <row r="435" spans="1:11" ht="25.5" hidden="1" x14ac:dyDescent="0.25">
      <c r="A435" s="27" t="s">
        <v>28</v>
      </c>
      <c r="B435" s="23" t="s">
        <v>211</v>
      </c>
      <c r="C435" s="23" t="s">
        <v>33</v>
      </c>
      <c r="D435" s="23" t="s">
        <v>410</v>
      </c>
      <c r="E435" s="23" t="s">
        <v>29</v>
      </c>
      <c r="F435" s="25">
        <f>'[1]9.ведомства'!G894</f>
        <v>0</v>
      </c>
      <c r="G435" s="25">
        <f>'[1]9.ведомства'!H894</f>
        <v>0</v>
      </c>
      <c r="H435" s="25">
        <f>'[1]9.ведомства'!I894</f>
        <v>0</v>
      </c>
      <c r="I435" s="25">
        <f>'[1]9.ведомства'!J894</f>
        <v>0</v>
      </c>
      <c r="J435" s="25">
        <f>'[1]9.ведомства'!K894</f>
        <v>0</v>
      </c>
      <c r="K435" s="25">
        <f>'[1]9.ведомства'!L894</f>
        <v>0</v>
      </c>
    </row>
    <row r="436" spans="1:11" hidden="1" x14ac:dyDescent="0.25">
      <c r="A436" s="27" t="s">
        <v>400</v>
      </c>
      <c r="B436" s="23" t="s">
        <v>211</v>
      </c>
      <c r="C436" s="23" t="s">
        <v>33</v>
      </c>
      <c r="D436" s="23" t="s">
        <v>411</v>
      </c>
      <c r="E436" s="23"/>
      <c r="F436" s="25">
        <f>F437</f>
        <v>0</v>
      </c>
      <c r="G436" s="25">
        <f t="shared" ref="G436:K436" si="213">G437</f>
        <v>0</v>
      </c>
      <c r="H436" s="25">
        <f t="shared" si="213"/>
        <v>0</v>
      </c>
      <c r="I436" s="25">
        <f t="shared" si="213"/>
        <v>0</v>
      </c>
      <c r="J436" s="25">
        <f t="shared" si="213"/>
        <v>0</v>
      </c>
      <c r="K436" s="25">
        <f t="shared" si="213"/>
        <v>0</v>
      </c>
    </row>
    <row r="437" spans="1:11" ht="25.5" hidden="1" x14ac:dyDescent="0.25">
      <c r="A437" s="27" t="s">
        <v>28</v>
      </c>
      <c r="B437" s="23" t="s">
        <v>211</v>
      </c>
      <c r="C437" s="23" t="s">
        <v>33</v>
      </c>
      <c r="D437" s="23" t="s">
        <v>411</v>
      </c>
      <c r="E437" s="23" t="s">
        <v>29</v>
      </c>
      <c r="F437" s="25">
        <f>'[1]9.ведомства'!G896</f>
        <v>0</v>
      </c>
      <c r="G437" s="25">
        <f>'[1]9.ведомства'!H896</f>
        <v>0</v>
      </c>
      <c r="H437" s="25">
        <f>'[1]9.ведомства'!I896</f>
        <v>0</v>
      </c>
      <c r="I437" s="25">
        <f>'[1]9.ведомства'!J896</f>
        <v>0</v>
      </c>
      <c r="J437" s="25">
        <f>'[1]9.ведомства'!K896</f>
        <v>0</v>
      </c>
      <c r="K437" s="25">
        <f>'[1]9.ведомства'!L896</f>
        <v>0</v>
      </c>
    </row>
    <row r="438" spans="1:11" ht="25.5" x14ac:dyDescent="0.25">
      <c r="A438" s="27" t="s">
        <v>402</v>
      </c>
      <c r="B438" s="23" t="s">
        <v>211</v>
      </c>
      <c r="C438" s="23" t="s">
        <v>33</v>
      </c>
      <c r="D438" s="23" t="s">
        <v>412</v>
      </c>
      <c r="E438" s="23"/>
      <c r="F438" s="25">
        <f>F439</f>
        <v>550000</v>
      </c>
      <c r="G438" s="25">
        <f t="shared" ref="G438:K438" si="214">G439</f>
        <v>0</v>
      </c>
      <c r="H438" s="25">
        <f t="shared" si="214"/>
        <v>0</v>
      </c>
      <c r="I438" s="25">
        <f t="shared" si="214"/>
        <v>0</v>
      </c>
      <c r="J438" s="25">
        <f t="shared" si="214"/>
        <v>550000</v>
      </c>
      <c r="K438" s="25">
        <f t="shared" si="214"/>
        <v>0</v>
      </c>
    </row>
    <row r="439" spans="1:11" ht="25.5" x14ac:dyDescent="0.25">
      <c r="A439" s="27" t="s">
        <v>28</v>
      </c>
      <c r="B439" s="23" t="s">
        <v>211</v>
      </c>
      <c r="C439" s="23" t="s">
        <v>33</v>
      </c>
      <c r="D439" s="23" t="s">
        <v>412</v>
      </c>
      <c r="E439" s="23" t="s">
        <v>29</v>
      </c>
      <c r="F439" s="25">
        <f>'[1]9.ведомства'!G898</f>
        <v>550000</v>
      </c>
      <c r="G439" s="25">
        <f>'[1]9.ведомства'!H898</f>
        <v>0</v>
      </c>
      <c r="H439" s="25">
        <f>'[1]9.ведомства'!I898</f>
        <v>0</v>
      </c>
      <c r="I439" s="25">
        <f>'[1]9.ведомства'!J898</f>
        <v>0</v>
      </c>
      <c r="J439" s="25">
        <f>'[1]9.ведомства'!K898</f>
        <v>550000</v>
      </c>
      <c r="K439" s="25">
        <f>'[1]9.ведомства'!L898</f>
        <v>0</v>
      </c>
    </row>
    <row r="440" spans="1:11" ht="25.5" hidden="1" x14ac:dyDescent="0.25">
      <c r="A440" s="27" t="s">
        <v>148</v>
      </c>
      <c r="B440" s="23" t="s">
        <v>211</v>
      </c>
      <c r="C440" s="23" t="s">
        <v>33</v>
      </c>
      <c r="D440" s="23" t="s">
        <v>413</v>
      </c>
      <c r="E440" s="23"/>
      <c r="F440" s="25">
        <f>F441</f>
        <v>0</v>
      </c>
      <c r="G440" s="25">
        <f t="shared" ref="G440:K440" si="215">G441</f>
        <v>0</v>
      </c>
      <c r="H440" s="25">
        <f t="shared" si="215"/>
        <v>0</v>
      </c>
      <c r="I440" s="25">
        <f t="shared" si="215"/>
        <v>0</v>
      </c>
      <c r="J440" s="25">
        <f t="shared" si="215"/>
        <v>0</v>
      </c>
      <c r="K440" s="25">
        <f t="shared" si="215"/>
        <v>0</v>
      </c>
    </row>
    <row r="441" spans="1:11" ht="25.5" hidden="1" x14ac:dyDescent="0.25">
      <c r="A441" s="27" t="s">
        <v>28</v>
      </c>
      <c r="B441" s="23" t="s">
        <v>211</v>
      </c>
      <c r="C441" s="23" t="s">
        <v>33</v>
      </c>
      <c r="D441" s="23" t="s">
        <v>413</v>
      </c>
      <c r="E441" s="23" t="s">
        <v>29</v>
      </c>
      <c r="F441" s="25">
        <f>'[1]9.ведомства'!G900</f>
        <v>0</v>
      </c>
      <c r="G441" s="25">
        <f>'[1]9.ведомства'!H900</f>
        <v>0</v>
      </c>
      <c r="H441" s="25">
        <f>'[1]9.ведомства'!I900</f>
        <v>0</v>
      </c>
      <c r="I441" s="25">
        <f>'[1]9.ведомства'!J900</f>
        <v>0</v>
      </c>
      <c r="J441" s="25">
        <f>'[1]9.ведомства'!K900</f>
        <v>0</v>
      </c>
      <c r="K441" s="25">
        <f>'[1]9.ведомства'!L900</f>
        <v>0</v>
      </c>
    </row>
    <row r="442" spans="1:11" ht="25.5" x14ac:dyDescent="0.25">
      <c r="A442" s="27" t="s">
        <v>414</v>
      </c>
      <c r="B442" s="23" t="s">
        <v>211</v>
      </c>
      <c r="C442" s="23" t="s">
        <v>33</v>
      </c>
      <c r="D442" s="23" t="s">
        <v>415</v>
      </c>
      <c r="E442" s="23"/>
      <c r="F442" s="25">
        <f>F443+F445</f>
        <v>4194079.54</v>
      </c>
      <c r="G442" s="25">
        <f t="shared" ref="G442:K442" si="216">G443+G445</f>
        <v>0</v>
      </c>
      <c r="H442" s="25">
        <f t="shared" si="216"/>
        <v>0</v>
      </c>
      <c r="I442" s="25">
        <f t="shared" si="216"/>
        <v>0</v>
      </c>
      <c r="J442" s="25">
        <f t="shared" si="216"/>
        <v>4194079.54</v>
      </c>
      <c r="K442" s="25">
        <f t="shared" si="216"/>
        <v>0</v>
      </c>
    </row>
    <row r="443" spans="1:11" ht="76.5" x14ac:dyDescent="0.25">
      <c r="A443" s="27" t="s">
        <v>416</v>
      </c>
      <c r="B443" s="23" t="s">
        <v>211</v>
      </c>
      <c r="C443" s="23" t="s">
        <v>33</v>
      </c>
      <c r="D443" s="23" t="s">
        <v>417</v>
      </c>
      <c r="E443" s="23"/>
      <c r="F443" s="25">
        <f>F444</f>
        <v>4194079.54</v>
      </c>
      <c r="G443" s="25">
        <f t="shared" ref="G443:K443" si="217">G444</f>
        <v>0</v>
      </c>
      <c r="H443" s="25">
        <f t="shared" si="217"/>
        <v>0</v>
      </c>
      <c r="I443" s="25">
        <f t="shared" si="217"/>
        <v>0</v>
      </c>
      <c r="J443" s="25">
        <f t="shared" si="217"/>
        <v>4194079.54</v>
      </c>
      <c r="K443" s="25">
        <f t="shared" si="217"/>
        <v>0</v>
      </c>
    </row>
    <row r="444" spans="1:11" ht="38.25" x14ac:dyDescent="0.25">
      <c r="A444" s="27" t="s">
        <v>120</v>
      </c>
      <c r="B444" s="23" t="s">
        <v>211</v>
      </c>
      <c r="C444" s="23" t="s">
        <v>33</v>
      </c>
      <c r="D444" s="23" t="s">
        <v>417</v>
      </c>
      <c r="E444" s="23" t="s">
        <v>287</v>
      </c>
      <c r="F444" s="25">
        <f>'[1]9.ведомства'!G903</f>
        <v>4194079.54</v>
      </c>
      <c r="G444" s="25">
        <f>'[1]9.ведомства'!H903</f>
        <v>0</v>
      </c>
      <c r="H444" s="25">
        <f>'[1]9.ведомства'!I903</f>
        <v>0</v>
      </c>
      <c r="I444" s="25">
        <f>'[1]9.ведомства'!J903</f>
        <v>0</v>
      </c>
      <c r="J444" s="25">
        <f>'[1]9.ведомства'!K903</f>
        <v>4194079.54</v>
      </c>
      <c r="K444" s="25">
        <f>'[1]9.ведомства'!L903</f>
        <v>0</v>
      </c>
    </row>
    <row r="445" spans="1:11" hidden="1" x14ac:dyDescent="0.25">
      <c r="A445" s="27" t="s">
        <v>418</v>
      </c>
      <c r="B445" s="23" t="s">
        <v>211</v>
      </c>
      <c r="C445" s="23" t="s">
        <v>33</v>
      </c>
      <c r="D445" s="23" t="s">
        <v>419</v>
      </c>
      <c r="E445" s="23"/>
      <c r="F445" s="25">
        <f>F446</f>
        <v>0</v>
      </c>
      <c r="G445" s="25">
        <f>G446</f>
        <v>0</v>
      </c>
      <c r="H445" s="25">
        <f t="shared" ref="H445:K445" si="218">H446</f>
        <v>0</v>
      </c>
      <c r="I445" s="25">
        <f t="shared" si="218"/>
        <v>0</v>
      </c>
      <c r="J445" s="25">
        <f t="shared" si="218"/>
        <v>0</v>
      </c>
      <c r="K445" s="25">
        <f t="shared" si="218"/>
        <v>0</v>
      </c>
    </row>
    <row r="446" spans="1:11" ht="38.25" hidden="1" x14ac:dyDescent="0.25">
      <c r="A446" s="27" t="s">
        <v>120</v>
      </c>
      <c r="B446" s="23" t="s">
        <v>211</v>
      </c>
      <c r="C446" s="23" t="s">
        <v>33</v>
      </c>
      <c r="D446" s="23" t="s">
        <v>419</v>
      </c>
      <c r="E446" s="23" t="s">
        <v>287</v>
      </c>
      <c r="F446" s="25">
        <f>'[1]9.ведомства'!G905</f>
        <v>0</v>
      </c>
      <c r="G446" s="25">
        <f>'[1]9.ведомства'!H905</f>
        <v>0</v>
      </c>
      <c r="H446" s="25">
        <f>'[1]9.ведомства'!I905</f>
        <v>0</v>
      </c>
      <c r="I446" s="25">
        <f>'[1]9.ведомства'!J905</f>
        <v>0</v>
      </c>
      <c r="J446" s="25">
        <f>'[1]9.ведомства'!K905</f>
        <v>0</v>
      </c>
      <c r="K446" s="25">
        <f>'[1]9.ведомства'!L905</f>
        <v>0</v>
      </c>
    </row>
    <row r="447" spans="1:11" ht="25.5" x14ac:dyDescent="0.25">
      <c r="A447" s="27" t="s">
        <v>420</v>
      </c>
      <c r="B447" s="23" t="s">
        <v>211</v>
      </c>
      <c r="C447" s="23" t="s">
        <v>33</v>
      </c>
      <c r="D447" s="23" t="s">
        <v>421</v>
      </c>
      <c r="E447" s="23"/>
      <c r="F447" s="25">
        <f>F448</f>
        <v>553000</v>
      </c>
      <c r="G447" s="25">
        <f t="shared" ref="G447:K448" si="219">G448</f>
        <v>0</v>
      </c>
      <c r="H447" s="25">
        <f t="shared" si="219"/>
        <v>0</v>
      </c>
      <c r="I447" s="25">
        <f t="shared" si="219"/>
        <v>0</v>
      </c>
      <c r="J447" s="25">
        <f t="shared" si="219"/>
        <v>553000</v>
      </c>
      <c r="K447" s="25">
        <f t="shared" si="219"/>
        <v>0</v>
      </c>
    </row>
    <row r="448" spans="1:11" ht="51" x14ac:dyDescent="0.25">
      <c r="A448" s="27" t="s">
        <v>422</v>
      </c>
      <c r="B448" s="23" t="s">
        <v>211</v>
      </c>
      <c r="C448" s="23" t="s">
        <v>33</v>
      </c>
      <c r="D448" s="23" t="s">
        <v>423</v>
      </c>
      <c r="E448" s="23"/>
      <c r="F448" s="25">
        <f>F449</f>
        <v>553000</v>
      </c>
      <c r="G448" s="25">
        <f t="shared" si="219"/>
        <v>0</v>
      </c>
      <c r="H448" s="25">
        <f t="shared" si="219"/>
        <v>0</v>
      </c>
      <c r="I448" s="25">
        <f t="shared" si="219"/>
        <v>0</v>
      </c>
      <c r="J448" s="25">
        <f t="shared" si="219"/>
        <v>553000</v>
      </c>
      <c r="K448" s="25">
        <f t="shared" si="219"/>
        <v>0</v>
      </c>
    </row>
    <row r="449" spans="1:11" ht="25.5" x14ac:dyDescent="0.25">
      <c r="A449" s="27" t="s">
        <v>28</v>
      </c>
      <c r="B449" s="23" t="s">
        <v>211</v>
      </c>
      <c r="C449" s="23" t="s">
        <v>33</v>
      </c>
      <c r="D449" s="23" t="s">
        <v>423</v>
      </c>
      <c r="E449" s="23" t="s">
        <v>29</v>
      </c>
      <c r="F449" s="25">
        <f>'[1]9.ведомства'!G908</f>
        <v>553000</v>
      </c>
      <c r="G449" s="25">
        <f>'[1]9.ведомства'!H908</f>
        <v>0</v>
      </c>
      <c r="H449" s="25">
        <f>'[1]9.ведомства'!I908</f>
        <v>0</v>
      </c>
      <c r="I449" s="25">
        <f>'[1]9.ведомства'!J908</f>
        <v>0</v>
      </c>
      <c r="J449" s="25">
        <f>'[1]9.ведомства'!K908</f>
        <v>553000</v>
      </c>
      <c r="K449" s="25">
        <f>'[1]9.ведомства'!L908</f>
        <v>0</v>
      </c>
    </row>
    <row r="450" spans="1:11" ht="38.25" x14ac:dyDescent="0.25">
      <c r="A450" s="27" t="s">
        <v>424</v>
      </c>
      <c r="B450" s="23" t="s">
        <v>211</v>
      </c>
      <c r="C450" s="23" t="s">
        <v>33</v>
      </c>
      <c r="D450" s="23" t="s">
        <v>425</v>
      </c>
      <c r="E450" s="23"/>
      <c r="F450" s="25">
        <f>F451</f>
        <v>200000</v>
      </c>
      <c r="G450" s="25">
        <f t="shared" ref="G450:K451" si="220">G451</f>
        <v>0</v>
      </c>
      <c r="H450" s="25">
        <f t="shared" si="220"/>
        <v>0</v>
      </c>
      <c r="I450" s="25">
        <f t="shared" si="220"/>
        <v>0</v>
      </c>
      <c r="J450" s="25">
        <f t="shared" si="220"/>
        <v>200000</v>
      </c>
      <c r="K450" s="25">
        <f t="shared" si="220"/>
        <v>0</v>
      </c>
    </row>
    <row r="451" spans="1:11" ht="38.25" x14ac:dyDescent="0.25">
      <c r="A451" s="27" t="s">
        <v>426</v>
      </c>
      <c r="B451" s="23" t="s">
        <v>211</v>
      </c>
      <c r="C451" s="23" t="s">
        <v>33</v>
      </c>
      <c r="D451" s="23" t="s">
        <v>427</v>
      </c>
      <c r="E451" s="23"/>
      <c r="F451" s="25">
        <f>F452</f>
        <v>200000</v>
      </c>
      <c r="G451" s="25">
        <f t="shared" si="220"/>
        <v>0</v>
      </c>
      <c r="H451" s="25">
        <f t="shared" si="220"/>
        <v>0</v>
      </c>
      <c r="I451" s="25">
        <f t="shared" si="220"/>
        <v>0</v>
      </c>
      <c r="J451" s="25">
        <f t="shared" si="220"/>
        <v>200000</v>
      </c>
      <c r="K451" s="25">
        <f t="shared" si="220"/>
        <v>0</v>
      </c>
    </row>
    <row r="452" spans="1:11" ht="25.5" x14ac:dyDescent="0.25">
      <c r="A452" s="27" t="s">
        <v>28</v>
      </c>
      <c r="B452" s="23" t="s">
        <v>211</v>
      </c>
      <c r="C452" s="23" t="s">
        <v>33</v>
      </c>
      <c r="D452" s="23" t="s">
        <v>427</v>
      </c>
      <c r="E452" s="23" t="s">
        <v>29</v>
      </c>
      <c r="F452" s="25">
        <f>'[1]9.ведомства'!G911</f>
        <v>200000</v>
      </c>
      <c r="G452" s="25">
        <f>'[1]9.ведомства'!H911</f>
        <v>0</v>
      </c>
      <c r="H452" s="25">
        <f>'[1]9.ведомства'!I911</f>
        <v>0</v>
      </c>
      <c r="I452" s="25">
        <f>'[1]9.ведомства'!J911</f>
        <v>0</v>
      </c>
      <c r="J452" s="25">
        <f>'[1]9.ведомства'!K911</f>
        <v>200000</v>
      </c>
      <c r="K452" s="25">
        <f>'[1]9.ведомства'!L911</f>
        <v>0</v>
      </c>
    </row>
    <row r="453" spans="1:11" ht="25.5" x14ac:dyDescent="0.25">
      <c r="A453" s="27" t="s">
        <v>428</v>
      </c>
      <c r="B453" s="23" t="s">
        <v>211</v>
      </c>
      <c r="C453" s="23" t="s">
        <v>33</v>
      </c>
      <c r="D453" s="23" t="s">
        <v>429</v>
      </c>
      <c r="E453" s="23"/>
      <c r="F453" s="25">
        <f>F454+F461</f>
        <v>4025340</v>
      </c>
      <c r="G453" s="25">
        <f t="shared" ref="G453:K453" si="221">G454+G461</f>
        <v>0</v>
      </c>
      <c r="H453" s="25">
        <f t="shared" si="221"/>
        <v>0</v>
      </c>
      <c r="I453" s="25">
        <f t="shared" si="221"/>
        <v>0</v>
      </c>
      <c r="J453" s="25">
        <f t="shared" si="221"/>
        <v>4025340</v>
      </c>
      <c r="K453" s="25">
        <f t="shared" si="221"/>
        <v>0</v>
      </c>
    </row>
    <row r="454" spans="1:11" ht="38.25" x14ac:dyDescent="0.25">
      <c r="A454" s="27" t="s">
        <v>430</v>
      </c>
      <c r="B454" s="23" t="s">
        <v>211</v>
      </c>
      <c r="C454" s="23" t="s">
        <v>33</v>
      </c>
      <c r="D454" s="23" t="s">
        <v>431</v>
      </c>
      <c r="E454" s="23"/>
      <c r="F454" s="25">
        <f>F455+F459+F457</f>
        <v>4025340</v>
      </c>
      <c r="G454" s="25">
        <f t="shared" ref="G454:K454" si="222">G455+G459+G457</f>
        <v>0</v>
      </c>
      <c r="H454" s="25">
        <f t="shared" si="222"/>
        <v>0</v>
      </c>
      <c r="I454" s="25">
        <f t="shared" si="222"/>
        <v>0</v>
      </c>
      <c r="J454" s="25">
        <f t="shared" si="222"/>
        <v>4025340</v>
      </c>
      <c r="K454" s="25">
        <f t="shared" si="222"/>
        <v>0</v>
      </c>
    </row>
    <row r="455" spans="1:11" x14ac:dyDescent="0.25">
      <c r="A455" s="27" t="s">
        <v>432</v>
      </c>
      <c r="B455" s="23" t="s">
        <v>211</v>
      </c>
      <c r="C455" s="23" t="s">
        <v>33</v>
      </c>
      <c r="D455" s="23" t="s">
        <v>433</v>
      </c>
      <c r="E455" s="23"/>
      <c r="F455" s="25">
        <f>F456</f>
        <v>4025340</v>
      </c>
      <c r="G455" s="25">
        <f t="shared" ref="G455:K455" si="223">G456</f>
        <v>0</v>
      </c>
      <c r="H455" s="25">
        <f t="shared" si="223"/>
        <v>0</v>
      </c>
      <c r="I455" s="25">
        <f t="shared" si="223"/>
        <v>0</v>
      </c>
      <c r="J455" s="25">
        <f t="shared" si="223"/>
        <v>4025340</v>
      </c>
      <c r="K455" s="25">
        <f t="shared" si="223"/>
        <v>0</v>
      </c>
    </row>
    <row r="456" spans="1:11" ht="25.5" x14ac:dyDescent="0.25">
      <c r="A456" s="27" t="s">
        <v>28</v>
      </c>
      <c r="B456" s="23" t="s">
        <v>211</v>
      </c>
      <c r="C456" s="23" t="s">
        <v>33</v>
      </c>
      <c r="D456" s="23" t="s">
        <v>433</v>
      </c>
      <c r="E456" s="23" t="s">
        <v>29</v>
      </c>
      <c r="F456" s="25">
        <f>'[1]9.ведомства'!G915</f>
        <v>4025340</v>
      </c>
      <c r="G456" s="25">
        <f>'[1]9.ведомства'!H915</f>
        <v>0</v>
      </c>
      <c r="H456" s="25">
        <f>'[1]9.ведомства'!I915</f>
        <v>0</v>
      </c>
      <c r="I456" s="25">
        <f>'[1]9.ведомства'!J915</f>
        <v>0</v>
      </c>
      <c r="J456" s="25">
        <f>'[1]9.ведомства'!K915</f>
        <v>4025340</v>
      </c>
      <c r="K456" s="25">
        <f>'[1]9.ведомства'!L915</f>
        <v>0</v>
      </c>
    </row>
    <row r="457" spans="1:11" hidden="1" x14ac:dyDescent="0.25">
      <c r="A457" s="27" t="s">
        <v>434</v>
      </c>
      <c r="B457" s="23" t="s">
        <v>211</v>
      </c>
      <c r="C457" s="23" t="s">
        <v>33</v>
      </c>
      <c r="D457" s="23" t="s">
        <v>435</v>
      </c>
      <c r="E457" s="23"/>
      <c r="F457" s="25">
        <f>F458</f>
        <v>0</v>
      </c>
      <c r="G457" s="25">
        <f t="shared" ref="G457:K457" si="224">G458</f>
        <v>0</v>
      </c>
      <c r="H457" s="25">
        <f t="shared" si="224"/>
        <v>0</v>
      </c>
      <c r="I457" s="25">
        <f t="shared" si="224"/>
        <v>0</v>
      </c>
      <c r="J457" s="25">
        <f t="shared" si="224"/>
        <v>0</v>
      </c>
      <c r="K457" s="25">
        <f t="shared" si="224"/>
        <v>0</v>
      </c>
    </row>
    <row r="458" spans="1:11" ht="25.5" hidden="1" x14ac:dyDescent="0.25">
      <c r="A458" s="27" t="s">
        <v>28</v>
      </c>
      <c r="B458" s="23" t="s">
        <v>211</v>
      </c>
      <c r="C458" s="23" t="s">
        <v>33</v>
      </c>
      <c r="D458" s="23" t="s">
        <v>435</v>
      </c>
      <c r="E458" s="23" t="s">
        <v>29</v>
      </c>
      <c r="F458" s="25">
        <f>'[1]9.ведомства'!G917</f>
        <v>0</v>
      </c>
      <c r="G458" s="25">
        <f>'[1]9.ведомства'!H917</f>
        <v>0</v>
      </c>
      <c r="H458" s="25">
        <f>'[1]9.ведомства'!I917</f>
        <v>0</v>
      </c>
      <c r="I458" s="25">
        <f>'[1]9.ведомства'!J917</f>
        <v>0</v>
      </c>
      <c r="J458" s="25">
        <f>'[1]9.ведомства'!K917</f>
        <v>0</v>
      </c>
      <c r="K458" s="25">
        <f>'[1]9.ведомства'!L917</f>
        <v>0</v>
      </c>
    </row>
    <row r="459" spans="1:11" ht="25.5" hidden="1" x14ac:dyDescent="0.25">
      <c r="A459" s="27" t="s">
        <v>436</v>
      </c>
      <c r="B459" s="23" t="s">
        <v>211</v>
      </c>
      <c r="C459" s="23" t="s">
        <v>33</v>
      </c>
      <c r="D459" s="23" t="s">
        <v>437</v>
      </c>
      <c r="E459" s="23"/>
      <c r="F459" s="25">
        <f>F460</f>
        <v>0</v>
      </c>
      <c r="G459" s="25">
        <f t="shared" ref="G459:K459" si="225">G460</f>
        <v>0</v>
      </c>
      <c r="H459" s="25">
        <f t="shared" si="225"/>
        <v>0</v>
      </c>
      <c r="I459" s="25">
        <f t="shared" si="225"/>
        <v>0</v>
      </c>
      <c r="J459" s="25">
        <f t="shared" si="225"/>
        <v>0</v>
      </c>
      <c r="K459" s="25">
        <f t="shared" si="225"/>
        <v>0</v>
      </c>
    </row>
    <row r="460" spans="1:11" ht="25.5" hidden="1" x14ac:dyDescent="0.25">
      <c r="A460" s="27" t="s">
        <v>28</v>
      </c>
      <c r="B460" s="23" t="s">
        <v>211</v>
      </c>
      <c r="C460" s="23" t="s">
        <v>33</v>
      </c>
      <c r="D460" s="23" t="s">
        <v>437</v>
      </c>
      <c r="E460" s="23" t="s">
        <v>29</v>
      </c>
      <c r="F460" s="25">
        <f>'[1]9.ведомства'!G919</f>
        <v>0</v>
      </c>
      <c r="G460" s="25">
        <f>'[1]9.ведомства'!H919</f>
        <v>0</v>
      </c>
      <c r="H460" s="25">
        <f>'[1]9.ведомства'!I919</f>
        <v>0</v>
      </c>
      <c r="I460" s="25">
        <f>'[1]9.ведомства'!J919</f>
        <v>0</v>
      </c>
      <c r="J460" s="25">
        <f>'[1]9.ведомства'!K919</f>
        <v>0</v>
      </c>
      <c r="K460" s="25">
        <f>'[1]9.ведомства'!L919</f>
        <v>0</v>
      </c>
    </row>
    <row r="461" spans="1:11" ht="25.5" hidden="1" x14ac:dyDescent="0.25">
      <c r="A461" s="27" t="s">
        <v>438</v>
      </c>
      <c r="B461" s="23" t="s">
        <v>211</v>
      </c>
      <c r="C461" s="23" t="s">
        <v>33</v>
      </c>
      <c r="D461" s="23" t="s">
        <v>439</v>
      </c>
      <c r="E461" s="23"/>
      <c r="F461" s="25">
        <f>F462</f>
        <v>0</v>
      </c>
      <c r="G461" s="25">
        <f t="shared" ref="G461:K462" si="226">G462</f>
        <v>0</v>
      </c>
      <c r="H461" s="25">
        <f t="shared" si="226"/>
        <v>0</v>
      </c>
      <c r="I461" s="25">
        <f t="shared" si="226"/>
        <v>0</v>
      </c>
      <c r="J461" s="25">
        <f t="shared" si="226"/>
        <v>0</v>
      </c>
      <c r="K461" s="25">
        <f t="shared" si="226"/>
        <v>0</v>
      </c>
    </row>
    <row r="462" spans="1:11" ht="25.5" hidden="1" x14ac:dyDescent="0.25">
      <c r="A462" s="27" t="s">
        <v>148</v>
      </c>
      <c r="B462" s="23" t="s">
        <v>211</v>
      </c>
      <c r="C462" s="23" t="s">
        <v>33</v>
      </c>
      <c r="D462" s="23" t="s">
        <v>440</v>
      </c>
      <c r="E462" s="23"/>
      <c r="F462" s="25">
        <f>F463</f>
        <v>0</v>
      </c>
      <c r="G462" s="25">
        <f t="shared" si="226"/>
        <v>0</v>
      </c>
      <c r="H462" s="25">
        <f t="shared" si="226"/>
        <v>0</v>
      </c>
      <c r="I462" s="25">
        <f t="shared" si="226"/>
        <v>0</v>
      </c>
      <c r="J462" s="25">
        <f t="shared" si="226"/>
        <v>0</v>
      </c>
      <c r="K462" s="25">
        <f t="shared" si="226"/>
        <v>0</v>
      </c>
    </row>
    <row r="463" spans="1:11" ht="25.5" hidden="1" x14ac:dyDescent="0.25">
      <c r="A463" s="27" t="s">
        <v>28</v>
      </c>
      <c r="B463" s="23" t="s">
        <v>211</v>
      </c>
      <c r="C463" s="23" t="s">
        <v>33</v>
      </c>
      <c r="D463" s="23" t="s">
        <v>440</v>
      </c>
      <c r="E463" s="23" t="s">
        <v>29</v>
      </c>
      <c r="F463" s="25">
        <f>'[1]9.ведомства'!G922</f>
        <v>0</v>
      </c>
      <c r="G463" s="25">
        <f>'[1]9.ведомства'!H922</f>
        <v>0</v>
      </c>
      <c r="H463" s="25">
        <f>'[1]9.ведомства'!I922</f>
        <v>0</v>
      </c>
      <c r="I463" s="25">
        <f>'[1]9.ведомства'!J922</f>
        <v>0</v>
      </c>
      <c r="J463" s="25">
        <f>'[1]9.ведомства'!K922</f>
        <v>0</v>
      </c>
      <c r="K463" s="25">
        <f>'[1]9.ведомства'!L922</f>
        <v>0</v>
      </c>
    </row>
    <row r="464" spans="1:11" ht="51" hidden="1" x14ac:dyDescent="0.25">
      <c r="A464" s="27" t="s">
        <v>441</v>
      </c>
      <c r="B464" s="23" t="s">
        <v>211</v>
      </c>
      <c r="C464" s="23" t="s">
        <v>33</v>
      </c>
      <c r="D464" s="23" t="s">
        <v>442</v>
      </c>
      <c r="E464" s="23"/>
      <c r="F464" s="25">
        <f>F465+F470</f>
        <v>31426680</v>
      </c>
      <c r="G464" s="25">
        <f t="shared" ref="G464:K464" si="227">G465+G470</f>
        <v>19201700</v>
      </c>
      <c r="H464" s="25">
        <f t="shared" si="227"/>
        <v>-31426680</v>
      </c>
      <c r="I464" s="25">
        <f t="shared" si="227"/>
        <v>-19201700</v>
      </c>
      <c r="J464" s="25">
        <f t="shared" si="227"/>
        <v>0</v>
      </c>
      <c r="K464" s="25">
        <f t="shared" si="227"/>
        <v>0</v>
      </c>
    </row>
    <row r="465" spans="1:11" ht="51" hidden="1" x14ac:dyDescent="0.25">
      <c r="A465" s="27" t="s">
        <v>443</v>
      </c>
      <c r="B465" s="23" t="s">
        <v>211</v>
      </c>
      <c r="C465" s="23" t="s">
        <v>33</v>
      </c>
      <c r="D465" s="23" t="s">
        <v>444</v>
      </c>
      <c r="E465" s="23"/>
      <c r="F465" s="25">
        <f>F468+F466</f>
        <v>17387235.379999999</v>
      </c>
      <c r="G465" s="25">
        <f t="shared" ref="G465:K465" si="228">G468+G466</f>
        <v>10623600</v>
      </c>
      <c r="H465" s="25">
        <f t="shared" si="228"/>
        <v>-17387235.379999999</v>
      </c>
      <c r="I465" s="25">
        <f t="shared" si="228"/>
        <v>-10623600</v>
      </c>
      <c r="J465" s="25">
        <f t="shared" si="228"/>
        <v>0</v>
      </c>
      <c r="K465" s="25">
        <f t="shared" si="228"/>
        <v>0</v>
      </c>
    </row>
    <row r="466" spans="1:11" ht="76.5" hidden="1" x14ac:dyDescent="0.25">
      <c r="A466" s="27" t="s">
        <v>445</v>
      </c>
      <c r="B466" s="23" t="s">
        <v>211</v>
      </c>
      <c r="C466" s="23" t="s">
        <v>33</v>
      </c>
      <c r="D466" s="23" t="s">
        <v>446</v>
      </c>
      <c r="E466" s="23"/>
      <c r="F466" s="25">
        <f>F467</f>
        <v>6763635.3799999999</v>
      </c>
      <c r="G466" s="25">
        <f t="shared" ref="G466:K466" si="229">G467</f>
        <v>0</v>
      </c>
      <c r="H466" s="25">
        <f t="shared" si="229"/>
        <v>-6763635.3799999999</v>
      </c>
      <c r="I466" s="25">
        <f t="shared" si="229"/>
        <v>0</v>
      </c>
      <c r="J466" s="25">
        <f t="shared" si="229"/>
        <v>0</v>
      </c>
      <c r="K466" s="25">
        <f t="shared" si="229"/>
        <v>0</v>
      </c>
    </row>
    <row r="467" spans="1:11" ht="25.5" hidden="1" x14ac:dyDescent="0.25">
      <c r="A467" s="27" t="s">
        <v>28</v>
      </c>
      <c r="B467" s="23" t="s">
        <v>211</v>
      </c>
      <c r="C467" s="23" t="s">
        <v>33</v>
      </c>
      <c r="D467" s="23" t="s">
        <v>446</v>
      </c>
      <c r="E467" s="23" t="s">
        <v>29</v>
      </c>
      <c r="F467" s="25">
        <f>'[1]9.ведомства'!G926</f>
        <v>6763635.3799999999</v>
      </c>
      <c r="G467" s="25">
        <f>'[1]9.ведомства'!H926</f>
        <v>0</v>
      </c>
      <c r="H467" s="25">
        <f>'[1]9.ведомства'!I926</f>
        <v>-6763635.3799999999</v>
      </c>
      <c r="I467" s="25">
        <f>'[1]9.ведомства'!J926</f>
        <v>0</v>
      </c>
      <c r="J467" s="25">
        <f>'[1]9.ведомства'!K926</f>
        <v>0</v>
      </c>
      <c r="K467" s="25">
        <f>'[1]9.ведомства'!L926</f>
        <v>0</v>
      </c>
    </row>
    <row r="468" spans="1:11" ht="76.5" hidden="1" x14ac:dyDescent="0.25">
      <c r="A468" s="27" t="s">
        <v>447</v>
      </c>
      <c r="B468" s="23" t="s">
        <v>211</v>
      </c>
      <c r="C468" s="23" t="s">
        <v>33</v>
      </c>
      <c r="D468" s="23" t="s">
        <v>448</v>
      </c>
      <c r="E468" s="23"/>
      <c r="F468" s="25">
        <f>F469</f>
        <v>10623600</v>
      </c>
      <c r="G468" s="25">
        <f t="shared" ref="G468:K468" si="230">G469</f>
        <v>10623600</v>
      </c>
      <c r="H468" s="25">
        <f t="shared" si="230"/>
        <v>-10623600</v>
      </c>
      <c r="I468" s="25">
        <f t="shared" si="230"/>
        <v>-10623600</v>
      </c>
      <c r="J468" s="25">
        <f t="shared" si="230"/>
        <v>0</v>
      </c>
      <c r="K468" s="25">
        <f t="shared" si="230"/>
        <v>0</v>
      </c>
    </row>
    <row r="469" spans="1:11" ht="25.5" hidden="1" x14ac:dyDescent="0.25">
      <c r="A469" s="27" t="s">
        <v>28</v>
      </c>
      <c r="B469" s="23" t="s">
        <v>211</v>
      </c>
      <c r="C469" s="23" t="s">
        <v>33</v>
      </c>
      <c r="D469" s="23" t="s">
        <v>448</v>
      </c>
      <c r="E469" s="23" t="s">
        <v>29</v>
      </c>
      <c r="F469" s="25">
        <f>'[1]9.ведомства'!G928</f>
        <v>10623600</v>
      </c>
      <c r="G469" s="25">
        <f>'[1]9.ведомства'!H928</f>
        <v>10623600</v>
      </c>
      <c r="H469" s="25">
        <f>'[1]9.ведомства'!I928</f>
        <v>-10623600</v>
      </c>
      <c r="I469" s="25">
        <f>'[1]9.ведомства'!J928</f>
        <v>-10623600</v>
      </c>
      <c r="J469" s="25">
        <f>'[1]9.ведомства'!K928</f>
        <v>0</v>
      </c>
      <c r="K469" s="25">
        <f>'[1]9.ведомства'!L928</f>
        <v>0</v>
      </c>
    </row>
    <row r="470" spans="1:11" ht="38.25" hidden="1" x14ac:dyDescent="0.25">
      <c r="A470" s="27" t="s">
        <v>449</v>
      </c>
      <c r="B470" s="23" t="s">
        <v>211</v>
      </c>
      <c r="C470" s="23" t="s">
        <v>33</v>
      </c>
      <c r="D470" s="23" t="s">
        <v>450</v>
      </c>
      <c r="E470" s="23"/>
      <c r="F470" s="25">
        <f>F473+F471</f>
        <v>14039444.620000001</v>
      </c>
      <c r="G470" s="25">
        <f t="shared" ref="G470:K470" si="231">G473+G471</f>
        <v>8578100</v>
      </c>
      <c r="H470" s="25">
        <f t="shared" si="231"/>
        <v>-14039444.620000001</v>
      </c>
      <c r="I470" s="25">
        <f t="shared" si="231"/>
        <v>-8578100</v>
      </c>
      <c r="J470" s="25">
        <f t="shared" si="231"/>
        <v>0</v>
      </c>
      <c r="K470" s="25">
        <f t="shared" si="231"/>
        <v>0</v>
      </c>
    </row>
    <row r="471" spans="1:11" ht="76.5" hidden="1" x14ac:dyDescent="0.25">
      <c r="A471" s="27" t="s">
        <v>445</v>
      </c>
      <c r="B471" s="23" t="s">
        <v>211</v>
      </c>
      <c r="C471" s="23" t="s">
        <v>33</v>
      </c>
      <c r="D471" s="23" t="s">
        <v>451</v>
      </c>
      <c r="E471" s="23"/>
      <c r="F471" s="25">
        <f>F472</f>
        <v>5461344.6200000001</v>
      </c>
      <c r="G471" s="25">
        <f t="shared" ref="G471:K471" si="232">G472</f>
        <v>0</v>
      </c>
      <c r="H471" s="25">
        <f t="shared" si="232"/>
        <v>-5461344.6200000001</v>
      </c>
      <c r="I471" s="25">
        <f t="shared" si="232"/>
        <v>0</v>
      </c>
      <c r="J471" s="25">
        <f t="shared" si="232"/>
        <v>0</v>
      </c>
      <c r="K471" s="25">
        <f t="shared" si="232"/>
        <v>0</v>
      </c>
    </row>
    <row r="472" spans="1:11" ht="25.5" hidden="1" x14ac:dyDescent="0.25">
      <c r="A472" s="27" t="s">
        <v>28</v>
      </c>
      <c r="B472" s="23" t="s">
        <v>211</v>
      </c>
      <c r="C472" s="23" t="s">
        <v>33</v>
      </c>
      <c r="D472" s="23" t="s">
        <v>451</v>
      </c>
      <c r="E472" s="23" t="s">
        <v>29</v>
      </c>
      <c r="F472" s="25">
        <f>'[1]9.ведомства'!G931</f>
        <v>5461344.6200000001</v>
      </c>
      <c r="G472" s="25">
        <f>'[1]9.ведомства'!H931</f>
        <v>0</v>
      </c>
      <c r="H472" s="25">
        <f>'[1]9.ведомства'!I931</f>
        <v>-5461344.6200000001</v>
      </c>
      <c r="I472" s="25">
        <f>'[1]9.ведомства'!J931</f>
        <v>0</v>
      </c>
      <c r="J472" s="25">
        <f>'[1]9.ведомства'!K931</f>
        <v>0</v>
      </c>
      <c r="K472" s="25">
        <f>'[1]9.ведомства'!L931</f>
        <v>0</v>
      </c>
    </row>
    <row r="473" spans="1:11" ht="76.5" hidden="1" x14ac:dyDescent="0.25">
      <c r="A473" s="27" t="s">
        <v>447</v>
      </c>
      <c r="B473" s="23" t="s">
        <v>211</v>
      </c>
      <c r="C473" s="23" t="s">
        <v>33</v>
      </c>
      <c r="D473" s="23" t="s">
        <v>452</v>
      </c>
      <c r="E473" s="23"/>
      <c r="F473" s="25">
        <f>F474</f>
        <v>8578100</v>
      </c>
      <c r="G473" s="25">
        <f t="shared" ref="G473:K473" si="233">G474</f>
        <v>8578100</v>
      </c>
      <c r="H473" s="25">
        <f t="shared" si="233"/>
        <v>-8578100</v>
      </c>
      <c r="I473" s="25">
        <f t="shared" si="233"/>
        <v>-8578100</v>
      </c>
      <c r="J473" s="25">
        <f t="shared" si="233"/>
        <v>0</v>
      </c>
      <c r="K473" s="25">
        <f t="shared" si="233"/>
        <v>0</v>
      </c>
    </row>
    <row r="474" spans="1:11" ht="25.5" hidden="1" x14ac:dyDescent="0.25">
      <c r="A474" s="27" t="s">
        <v>28</v>
      </c>
      <c r="B474" s="23" t="s">
        <v>211</v>
      </c>
      <c r="C474" s="23" t="s">
        <v>33</v>
      </c>
      <c r="D474" s="23" t="s">
        <v>452</v>
      </c>
      <c r="E474" s="23" t="s">
        <v>29</v>
      </c>
      <c r="F474" s="25">
        <f>'[1]9.ведомства'!G933</f>
        <v>8578100</v>
      </c>
      <c r="G474" s="25">
        <f>'[1]9.ведомства'!H933</f>
        <v>8578100</v>
      </c>
      <c r="H474" s="25">
        <f>'[1]9.ведомства'!I933</f>
        <v>-8578100</v>
      </c>
      <c r="I474" s="25">
        <f>'[1]9.ведомства'!J933</f>
        <v>-8578100</v>
      </c>
      <c r="J474" s="25">
        <f>'[1]9.ведомства'!K933</f>
        <v>0</v>
      </c>
      <c r="K474" s="25">
        <f>'[1]9.ведомства'!L933</f>
        <v>0</v>
      </c>
    </row>
    <row r="475" spans="1:11" s="57" customFormat="1" ht="38.25" x14ac:dyDescent="0.25">
      <c r="A475" s="27" t="s">
        <v>453</v>
      </c>
      <c r="B475" s="23" t="s">
        <v>211</v>
      </c>
      <c r="C475" s="23" t="s">
        <v>33</v>
      </c>
      <c r="D475" s="23" t="s">
        <v>454</v>
      </c>
      <c r="E475" s="23"/>
      <c r="F475" s="25">
        <f>F476+F481</f>
        <v>0</v>
      </c>
      <c r="G475" s="25">
        <f t="shared" ref="G475:K475" si="234">G476+G481</f>
        <v>0</v>
      </c>
      <c r="H475" s="25">
        <f t="shared" si="234"/>
        <v>31426680</v>
      </c>
      <c r="I475" s="25">
        <f t="shared" si="234"/>
        <v>19201700</v>
      </c>
      <c r="J475" s="25">
        <f t="shared" si="234"/>
        <v>31426680</v>
      </c>
      <c r="K475" s="25">
        <f t="shared" si="234"/>
        <v>19201700</v>
      </c>
    </row>
    <row r="476" spans="1:11" s="57" customFormat="1" ht="51" x14ac:dyDescent="0.25">
      <c r="A476" s="27" t="s">
        <v>443</v>
      </c>
      <c r="B476" s="23" t="s">
        <v>211</v>
      </c>
      <c r="C476" s="23" t="s">
        <v>33</v>
      </c>
      <c r="D476" s="23" t="s">
        <v>455</v>
      </c>
      <c r="E476" s="23"/>
      <c r="F476" s="25">
        <f>F477+F479</f>
        <v>0</v>
      </c>
      <c r="G476" s="25">
        <f t="shared" ref="G476:K476" si="235">G477+G479</f>
        <v>0</v>
      </c>
      <c r="H476" s="25">
        <f t="shared" si="235"/>
        <v>17387235.379999999</v>
      </c>
      <c r="I476" s="25">
        <f t="shared" si="235"/>
        <v>10623600</v>
      </c>
      <c r="J476" s="25">
        <f t="shared" si="235"/>
        <v>17387235.379999999</v>
      </c>
      <c r="K476" s="25">
        <f t="shared" si="235"/>
        <v>10623600</v>
      </c>
    </row>
    <row r="477" spans="1:11" s="57" customFormat="1" ht="76.5" x14ac:dyDescent="0.25">
      <c r="A477" s="27" t="s">
        <v>445</v>
      </c>
      <c r="B477" s="23" t="s">
        <v>211</v>
      </c>
      <c r="C477" s="23" t="s">
        <v>33</v>
      </c>
      <c r="D477" s="23" t="s">
        <v>456</v>
      </c>
      <c r="E477" s="23"/>
      <c r="F477" s="25">
        <f>F478</f>
        <v>0</v>
      </c>
      <c r="G477" s="25">
        <f t="shared" ref="G477:K477" si="236">G478</f>
        <v>0</v>
      </c>
      <c r="H477" s="25">
        <f t="shared" si="236"/>
        <v>6763635.3799999999</v>
      </c>
      <c r="I477" s="25">
        <f t="shared" si="236"/>
        <v>0</v>
      </c>
      <c r="J477" s="25">
        <f t="shared" si="236"/>
        <v>6763635.3799999999</v>
      </c>
      <c r="K477" s="25">
        <f t="shared" si="236"/>
        <v>0</v>
      </c>
    </row>
    <row r="478" spans="1:11" s="57" customFormat="1" ht="25.5" x14ac:dyDescent="0.25">
      <c r="A478" s="27" t="s">
        <v>28</v>
      </c>
      <c r="B478" s="23" t="s">
        <v>211</v>
      </c>
      <c r="C478" s="23" t="s">
        <v>33</v>
      </c>
      <c r="D478" s="23" t="s">
        <v>456</v>
      </c>
      <c r="E478" s="23" t="s">
        <v>29</v>
      </c>
      <c r="F478" s="25">
        <f>'[1]9.ведомства'!G937</f>
        <v>0</v>
      </c>
      <c r="G478" s="25">
        <f>'[1]9.ведомства'!H937</f>
        <v>0</v>
      </c>
      <c r="H478" s="25">
        <f>'[1]9.ведомства'!I937</f>
        <v>6763635.3799999999</v>
      </c>
      <c r="I478" s="25">
        <f>'[1]9.ведомства'!J937</f>
        <v>0</v>
      </c>
      <c r="J478" s="25">
        <f>'[1]9.ведомства'!K937</f>
        <v>6763635.3799999999</v>
      </c>
      <c r="K478" s="25">
        <f>'[1]9.ведомства'!L937</f>
        <v>0</v>
      </c>
    </row>
    <row r="479" spans="1:11" s="57" customFormat="1" ht="76.5" x14ac:dyDescent="0.25">
      <c r="A479" s="27" t="s">
        <v>447</v>
      </c>
      <c r="B479" s="23" t="s">
        <v>211</v>
      </c>
      <c r="C479" s="23" t="s">
        <v>33</v>
      </c>
      <c r="D479" s="23" t="s">
        <v>457</v>
      </c>
      <c r="E479" s="23"/>
      <c r="F479" s="25">
        <f>F480</f>
        <v>0</v>
      </c>
      <c r="G479" s="25">
        <f t="shared" ref="G479:K479" si="237">G480</f>
        <v>0</v>
      </c>
      <c r="H479" s="25">
        <f t="shared" si="237"/>
        <v>10623600</v>
      </c>
      <c r="I479" s="25">
        <f t="shared" si="237"/>
        <v>10623600</v>
      </c>
      <c r="J479" s="25">
        <f t="shared" si="237"/>
        <v>10623600</v>
      </c>
      <c r="K479" s="25">
        <f t="shared" si="237"/>
        <v>10623600</v>
      </c>
    </row>
    <row r="480" spans="1:11" s="57" customFormat="1" ht="25.5" x14ac:dyDescent="0.25">
      <c r="A480" s="27" t="s">
        <v>28</v>
      </c>
      <c r="B480" s="23" t="s">
        <v>211</v>
      </c>
      <c r="C480" s="23" t="s">
        <v>33</v>
      </c>
      <c r="D480" s="23" t="s">
        <v>457</v>
      </c>
      <c r="E480" s="23" t="s">
        <v>29</v>
      </c>
      <c r="F480" s="25">
        <f>'[1]9.ведомства'!G939</f>
        <v>0</v>
      </c>
      <c r="G480" s="25">
        <f>'[1]9.ведомства'!H939</f>
        <v>0</v>
      </c>
      <c r="H480" s="25">
        <f>'[1]9.ведомства'!I939</f>
        <v>10623600</v>
      </c>
      <c r="I480" s="25">
        <f>'[1]9.ведомства'!J939</f>
        <v>10623600</v>
      </c>
      <c r="J480" s="25">
        <f>'[1]9.ведомства'!K939</f>
        <v>10623600</v>
      </c>
      <c r="K480" s="25">
        <f>'[1]9.ведомства'!L939</f>
        <v>10623600</v>
      </c>
    </row>
    <row r="481" spans="1:11" s="57" customFormat="1" ht="38.25" x14ac:dyDescent="0.25">
      <c r="A481" s="27" t="s">
        <v>449</v>
      </c>
      <c r="B481" s="23" t="s">
        <v>211</v>
      </c>
      <c r="C481" s="23" t="s">
        <v>33</v>
      </c>
      <c r="D481" s="23" t="s">
        <v>458</v>
      </c>
      <c r="E481" s="23"/>
      <c r="F481" s="25">
        <f>F482+F484</f>
        <v>0</v>
      </c>
      <c r="G481" s="25">
        <f t="shared" ref="G481:K481" si="238">G482+G484</f>
        <v>0</v>
      </c>
      <c r="H481" s="25">
        <f t="shared" si="238"/>
        <v>14039444.620000001</v>
      </c>
      <c r="I481" s="25">
        <f t="shared" si="238"/>
        <v>8578100</v>
      </c>
      <c r="J481" s="25">
        <f t="shared" si="238"/>
        <v>14039444.620000001</v>
      </c>
      <c r="K481" s="25">
        <f t="shared" si="238"/>
        <v>8578100</v>
      </c>
    </row>
    <row r="482" spans="1:11" s="57" customFormat="1" ht="76.5" x14ac:dyDescent="0.25">
      <c r="A482" s="27" t="s">
        <v>445</v>
      </c>
      <c r="B482" s="23" t="s">
        <v>211</v>
      </c>
      <c r="C482" s="23" t="s">
        <v>33</v>
      </c>
      <c r="D482" s="23" t="s">
        <v>459</v>
      </c>
      <c r="E482" s="23"/>
      <c r="F482" s="25">
        <f>F483</f>
        <v>0</v>
      </c>
      <c r="G482" s="25">
        <f t="shared" ref="G482:K482" si="239">G483</f>
        <v>0</v>
      </c>
      <c r="H482" s="25">
        <f t="shared" si="239"/>
        <v>5461344.6200000001</v>
      </c>
      <c r="I482" s="25">
        <f t="shared" si="239"/>
        <v>0</v>
      </c>
      <c r="J482" s="25">
        <f t="shared" si="239"/>
        <v>5461344.6200000001</v>
      </c>
      <c r="K482" s="25">
        <f t="shared" si="239"/>
        <v>0</v>
      </c>
    </row>
    <row r="483" spans="1:11" s="57" customFormat="1" ht="25.5" x14ac:dyDescent="0.25">
      <c r="A483" s="27" t="s">
        <v>28</v>
      </c>
      <c r="B483" s="23" t="s">
        <v>211</v>
      </c>
      <c r="C483" s="23" t="s">
        <v>33</v>
      </c>
      <c r="D483" s="23" t="s">
        <v>459</v>
      </c>
      <c r="E483" s="23" t="s">
        <v>29</v>
      </c>
      <c r="F483" s="25">
        <f>'[1]9.ведомства'!G942</f>
        <v>0</v>
      </c>
      <c r="G483" s="25">
        <f>'[1]9.ведомства'!H942</f>
        <v>0</v>
      </c>
      <c r="H483" s="25">
        <f>'[1]9.ведомства'!I942</f>
        <v>5461344.6200000001</v>
      </c>
      <c r="I483" s="25">
        <f>'[1]9.ведомства'!J942</f>
        <v>0</v>
      </c>
      <c r="J483" s="25">
        <f>'[1]9.ведомства'!K942</f>
        <v>5461344.6200000001</v>
      </c>
      <c r="K483" s="25">
        <f>'[1]9.ведомства'!L942</f>
        <v>0</v>
      </c>
    </row>
    <row r="484" spans="1:11" s="57" customFormat="1" ht="76.5" x14ac:dyDescent="0.25">
      <c r="A484" s="27" t="s">
        <v>447</v>
      </c>
      <c r="B484" s="23" t="s">
        <v>211</v>
      </c>
      <c r="C484" s="23" t="s">
        <v>33</v>
      </c>
      <c r="D484" s="23" t="s">
        <v>460</v>
      </c>
      <c r="E484" s="23"/>
      <c r="F484" s="25">
        <f>F485</f>
        <v>0</v>
      </c>
      <c r="G484" s="25">
        <f t="shared" ref="G484:K484" si="240">G485</f>
        <v>0</v>
      </c>
      <c r="H484" s="25">
        <f t="shared" si="240"/>
        <v>8578100</v>
      </c>
      <c r="I484" s="25">
        <f t="shared" si="240"/>
        <v>8578100</v>
      </c>
      <c r="J484" s="25">
        <f t="shared" si="240"/>
        <v>8578100</v>
      </c>
      <c r="K484" s="25">
        <f t="shared" si="240"/>
        <v>8578100</v>
      </c>
    </row>
    <row r="485" spans="1:11" s="57" customFormat="1" ht="25.5" x14ac:dyDescent="0.25">
      <c r="A485" s="27" t="s">
        <v>28</v>
      </c>
      <c r="B485" s="23" t="s">
        <v>211</v>
      </c>
      <c r="C485" s="23" t="s">
        <v>33</v>
      </c>
      <c r="D485" s="23" t="s">
        <v>460</v>
      </c>
      <c r="E485" s="23" t="s">
        <v>29</v>
      </c>
      <c r="F485" s="25">
        <f>'[1]9.ведомства'!G944</f>
        <v>0</v>
      </c>
      <c r="G485" s="25">
        <f>'[1]9.ведомства'!H944</f>
        <v>0</v>
      </c>
      <c r="H485" s="25">
        <f>'[1]9.ведомства'!I944</f>
        <v>8578100</v>
      </c>
      <c r="I485" s="25">
        <f>'[1]9.ведомства'!J944</f>
        <v>8578100</v>
      </c>
      <c r="J485" s="25">
        <f>'[1]9.ведомства'!K944</f>
        <v>8578100</v>
      </c>
      <c r="K485" s="25">
        <f>'[1]9.ведомства'!L944</f>
        <v>8578100</v>
      </c>
    </row>
    <row r="486" spans="1:11" s="57" customFormat="1" ht="25.5" x14ac:dyDescent="0.25">
      <c r="A486" s="27" t="s">
        <v>461</v>
      </c>
      <c r="B486" s="23" t="s">
        <v>211</v>
      </c>
      <c r="C486" s="23" t="s">
        <v>211</v>
      </c>
      <c r="D486" s="23"/>
      <c r="E486" s="23"/>
      <c r="F486" s="25">
        <f>F487</f>
        <v>27460723.259999998</v>
      </c>
      <c r="G486" s="25">
        <f t="shared" ref="G486:K487" si="241">G487</f>
        <v>0</v>
      </c>
      <c r="H486" s="25">
        <f t="shared" si="241"/>
        <v>0</v>
      </c>
      <c r="I486" s="25">
        <f t="shared" si="241"/>
        <v>0</v>
      </c>
      <c r="J486" s="25">
        <f t="shared" si="241"/>
        <v>27460723.259999998</v>
      </c>
      <c r="K486" s="25">
        <f t="shared" si="241"/>
        <v>0</v>
      </c>
    </row>
    <row r="487" spans="1:11" s="57" customFormat="1" x14ac:dyDescent="0.25">
      <c r="A487" s="26" t="s">
        <v>19</v>
      </c>
      <c r="B487" s="23" t="s">
        <v>211</v>
      </c>
      <c r="C487" s="23" t="s">
        <v>211</v>
      </c>
      <c r="D487" s="23" t="s">
        <v>20</v>
      </c>
      <c r="E487" s="23"/>
      <c r="F487" s="25">
        <f>F488</f>
        <v>27460723.259999998</v>
      </c>
      <c r="G487" s="25">
        <f t="shared" si="241"/>
        <v>0</v>
      </c>
      <c r="H487" s="25">
        <f t="shared" si="241"/>
        <v>0</v>
      </c>
      <c r="I487" s="25">
        <f t="shared" si="241"/>
        <v>0</v>
      </c>
      <c r="J487" s="25">
        <f t="shared" si="241"/>
        <v>27460723.259999998</v>
      </c>
      <c r="K487" s="25">
        <f t="shared" si="241"/>
        <v>0</v>
      </c>
    </row>
    <row r="488" spans="1:11" s="57" customFormat="1" ht="25.5" x14ac:dyDescent="0.25">
      <c r="A488" s="28" t="s">
        <v>462</v>
      </c>
      <c r="B488" s="23" t="s">
        <v>211</v>
      </c>
      <c r="C488" s="23" t="s">
        <v>211</v>
      </c>
      <c r="D488" s="23" t="s">
        <v>190</v>
      </c>
      <c r="E488" s="23"/>
      <c r="F488" s="25">
        <f>F491+F493+F489</f>
        <v>27460723.259999998</v>
      </c>
      <c r="G488" s="25">
        <f t="shared" ref="G488:K488" si="242">G491+G493+G489</f>
        <v>0</v>
      </c>
      <c r="H488" s="25">
        <f t="shared" si="242"/>
        <v>0</v>
      </c>
      <c r="I488" s="25">
        <f t="shared" si="242"/>
        <v>0</v>
      </c>
      <c r="J488" s="25">
        <f t="shared" si="242"/>
        <v>27460723.259999998</v>
      </c>
      <c r="K488" s="25">
        <f t="shared" si="242"/>
        <v>0</v>
      </c>
    </row>
    <row r="489" spans="1:11" s="57" customFormat="1" ht="38.25" hidden="1" x14ac:dyDescent="0.25">
      <c r="A489" s="27" t="s">
        <v>166</v>
      </c>
      <c r="B489" s="23" t="s">
        <v>211</v>
      </c>
      <c r="C489" s="23" t="s">
        <v>211</v>
      </c>
      <c r="D489" s="23" t="s">
        <v>463</v>
      </c>
      <c r="E489" s="23"/>
      <c r="F489" s="25">
        <f>F490</f>
        <v>0</v>
      </c>
      <c r="G489" s="25">
        <f t="shared" ref="G489:K489" si="243">G490</f>
        <v>0</v>
      </c>
      <c r="H489" s="25">
        <f t="shared" si="243"/>
        <v>0</v>
      </c>
      <c r="I489" s="25">
        <f t="shared" si="243"/>
        <v>0</v>
      </c>
      <c r="J489" s="25">
        <f t="shared" si="243"/>
        <v>0</v>
      </c>
      <c r="K489" s="25">
        <f t="shared" si="243"/>
        <v>0</v>
      </c>
    </row>
    <row r="490" spans="1:11" s="57" customFormat="1" hidden="1" x14ac:dyDescent="0.25">
      <c r="A490" s="27" t="s">
        <v>60</v>
      </c>
      <c r="B490" s="23" t="s">
        <v>211</v>
      </c>
      <c r="C490" s="23" t="s">
        <v>211</v>
      </c>
      <c r="D490" s="23" t="s">
        <v>463</v>
      </c>
      <c r="E490" s="23" t="s">
        <v>61</v>
      </c>
      <c r="F490" s="25">
        <f>'[1]9.ведомства'!G949</f>
        <v>0</v>
      </c>
      <c r="G490" s="25">
        <f>'[1]9.ведомства'!H949</f>
        <v>0</v>
      </c>
      <c r="H490" s="25">
        <f>'[1]9.ведомства'!I949</f>
        <v>0</v>
      </c>
      <c r="I490" s="25">
        <f>'[1]9.ведомства'!J949</f>
        <v>0</v>
      </c>
      <c r="J490" s="25">
        <f>'[1]9.ведомства'!K949</f>
        <v>0</v>
      </c>
      <c r="K490" s="25">
        <f>'[1]9.ведомства'!L949</f>
        <v>0</v>
      </c>
    </row>
    <row r="491" spans="1:11" s="57" customFormat="1" ht="63.75" x14ac:dyDescent="0.25">
      <c r="A491" s="27" t="s">
        <v>30</v>
      </c>
      <c r="B491" s="23" t="s">
        <v>211</v>
      </c>
      <c r="C491" s="23" t="s">
        <v>211</v>
      </c>
      <c r="D491" s="23" t="s">
        <v>191</v>
      </c>
      <c r="E491" s="23"/>
      <c r="F491" s="25">
        <f>F492</f>
        <v>400000</v>
      </c>
      <c r="G491" s="25">
        <f t="shared" ref="G491:K491" si="244">G492</f>
        <v>0</v>
      </c>
      <c r="H491" s="25">
        <f t="shared" si="244"/>
        <v>0</v>
      </c>
      <c r="I491" s="25">
        <f t="shared" si="244"/>
        <v>0</v>
      </c>
      <c r="J491" s="25">
        <f t="shared" si="244"/>
        <v>400000</v>
      </c>
      <c r="K491" s="25">
        <f t="shared" si="244"/>
        <v>0</v>
      </c>
    </row>
    <row r="492" spans="1:11" s="57" customFormat="1" ht="76.5" x14ac:dyDescent="0.25">
      <c r="A492" s="27" t="s">
        <v>25</v>
      </c>
      <c r="B492" s="23" t="s">
        <v>211</v>
      </c>
      <c r="C492" s="23" t="s">
        <v>211</v>
      </c>
      <c r="D492" s="23" t="s">
        <v>191</v>
      </c>
      <c r="E492" s="23" t="s">
        <v>49</v>
      </c>
      <c r="F492" s="25">
        <f>'[1]9.ведомства'!G951</f>
        <v>400000</v>
      </c>
      <c r="G492" s="25">
        <f>'[1]9.ведомства'!H951</f>
        <v>0</v>
      </c>
      <c r="H492" s="25">
        <f>'[1]9.ведомства'!I951</f>
        <v>0</v>
      </c>
      <c r="I492" s="25">
        <f>'[1]9.ведомства'!J951</f>
        <v>0</v>
      </c>
      <c r="J492" s="25">
        <f>'[1]9.ведомства'!K951</f>
        <v>400000</v>
      </c>
      <c r="K492" s="25">
        <f>'[1]9.ведомства'!L951</f>
        <v>0</v>
      </c>
    </row>
    <row r="493" spans="1:11" s="57" customFormat="1" ht="89.25" x14ac:dyDescent="0.25">
      <c r="A493" s="27" t="s">
        <v>464</v>
      </c>
      <c r="B493" s="23" t="s">
        <v>211</v>
      </c>
      <c r="C493" s="23" t="s">
        <v>211</v>
      </c>
      <c r="D493" s="23" t="s">
        <v>465</v>
      </c>
      <c r="E493" s="23"/>
      <c r="F493" s="25">
        <f>SUM(F494:F496)</f>
        <v>27060723.259999998</v>
      </c>
      <c r="G493" s="25">
        <f t="shared" ref="G493:K493" si="245">SUM(G494:G496)</f>
        <v>0</v>
      </c>
      <c r="H493" s="25">
        <f t="shared" si="245"/>
        <v>0</v>
      </c>
      <c r="I493" s="25">
        <f t="shared" si="245"/>
        <v>0</v>
      </c>
      <c r="J493" s="25">
        <f t="shared" si="245"/>
        <v>27060723.259999998</v>
      </c>
      <c r="K493" s="25">
        <f t="shared" si="245"/>
        <v>0</v>
      </c>
    </row>
    <row r="494" spans="1:11" s="57" customFormat="1" ht="76.5" x14ac:dyDescent="0.25">
      <c r="A494" s="27" t="s">
        <v>25</v>
      </c>
      <c r="B494" s="23" t="s">
        <v>211</v>
      </c>
      <c r="C494" s="23" t="s">
        <v>211</v>
      </c>
      <c r="D494" s="23" t="s">
        <v>465</v>
      </c>
      <c r="E494" s="23" t="s">
        <v>49</v>
      </c>
      <c r="F494" s="25">
        <f>'[1]9.ведомства'!G953</f>
        <v>22435188.859999999</v>
      </c>
      <c r="G494" s="25">
        <f>'[1]9.ведомства'!H953</f>
        <v>0</v>
      </c>
      <c r="H494" s="25">
        <f>'[1]9.ведомства'!I953</f>
        <v>0</v>
      </c>
      <c r="I494" s="25">
        <f>'[1]9.ведомства'!J953</f>
        <v>0</v>
      </c>
      <c r="J494" s="25">
        <f>'[1]9.ведомства'!K953</f>
        <v>22435188.859999999</v>
      </c>
      <c r="K494" s="25">
        <f>'[1]9.ведомства'!L953</f>
        <v>0</v>
      </c>
    </row>
    <row r="495" spans="1:11" s="57" customFormat="1" ht="25.5" x14ac:dyDescent="0.25">
      <c r="A495" s="27" t="s">
        <v>28</v>
      </c>
      <c r="B495" s="23" t="s">
        <v>211</v>
      </c>
      <c r="C495" s="23" t="s">
        <v>211</v>
      </c>
      <c r="D495" s="23" t="s">
        <v>465</v>
      </c>
      <c r="E495" s="23" t="s">
        <v>29</v>
      </c>
      <c r="F495" s="25">
        <f>'[1]9.ведомства'!G954</f>
        <v>3085461</v>
      </c>
      <c r="G495" s="25">
        <f>'[1]9.ведомства'!H954</f>
        <v>0</v>
      </c>
      <c r="H495" s="25">
        <f>'[1]9.ведомства'!I954</f>
        <v>0</v>
      </c>
      <c r="I495" s="25">
        <f>'[1]9.ведомства'!J954</f>
        <v>0</v>
      </c>
      <c r="J495" s="25">
        <f>'[1]9.ведомства'!K954</f>
        <v>3085461</v>
      </c>
      <c r="K495" s="25">
        <f>'[1]9.ведомства'!L954</f>
        <v>0</v>
      </c>
    </row>
    <row r="496" spans="1:11" x14ac:dyDescent="0.25">
      <c r="A496" s="27" t="s">
        <v>60</v>
      </c>
      <c r="B496" s="23" t="s">
        <v>211</v>
      </c>
      <c r="C496" s="23" t="s">
        <v>211</v>
      </c>
      <c r="D496" s="23" t="s">
        <v>465</v>
      </c>
      <c r="E496" s="23" t="s">
        <v>61</v>
      </c>
      <c r="F496" s="25">
        <f>'[1]9.ведомства'!G955</f>
        <v>1540073.4</v>
      </c>
      <c r="G496" s="25">
        <f>'[1]9.ведомства'!H955</f>
        <v>0</v>
      </c>
      <c r="H496" s="25">
        <f>'[1]9.ведомства'!I955</f>
        <v>0</v>
      </c>
      <c r="I496" s="25">
        <f>'[1]9.ведомства'!J955</f>
        <v>0</v>
      </c>
      <c r="J496" s="25">
        <f>'[1]9.ведомства'!K955</f>
        <v>1540073.4</v>
      </c>
      <c r="K496" s="25">
        <f>'[1]9.ведомства'!L955</f>
        <v>0</v>
      </c>
    </row>
    <row r="497" spans="1:11" x14ac:dyDescent="0.25">
      <c r="A497" s="27" t="s">
        <v>466</v>
      </c>
      <c r="B497" s="23" t="s">
        <v>90</v>
      </c>
      <c r="C497" s="23"/>
      <c r="D497" s="23"/>
      <c r="E497" s="24"/>
      <c r="F497" s="25">
        <f t="shared" ref="F497:K502" si="246">F498</f>
        <v>500000</v>
      </c>
      <c r="G497" s="25">
        <f t="shared" si="246"/>
        <v>0</v>
      </c>
      <c r="H497" s="25">
        <f t="shared" si="246"/>
        <v>0</v>
      </c>
      <c r="I497" s="25">
        <f t="shared" si="246"/>
        <v>0</v>
      </c>
      <c r="J497" s="25">
        <f t="shared" si="246"/>
        <v>500000</v>
      </c>
      <c r="K497" s="25">
        <f t="shared" si="246"/>
        <v>0</v>
      </c>
    </row>
    <row r="498" spans="1:11" ht="25.5" x14ac:dyDescent="0.25">
      <c r="A498" s="27" t="s">
        <v>467</v>
      </c>
      <c r="B498" s="23" t="s">
        <v>90</v>
      </c>
      <c r="C498" s="23" t="s">
        <v>211</v>
      </c>
      <c r="D498" s="23"/>
      <c r="E498" s="24"/>
      <c r="F498" s="25">
        <f t="shared" si="246"/>
        <v>500000</v>
      </c>
      <c r="G498" s="25">
        <f t="shared" si="246"/>
        <v>0</v>
      </c>
      <c r="H498" s="25">
        <f t="shared" si="246"/>
        <v>0</v>
      </c>
      <c r="I498" s="25">
        <f t="shared" si="246"/>
        <v>0</v>
      </c>
      <c r="J498" s="25">
        <f t="shared" si="246"/>
        <v>500000</v>
      </c>
      <c r="K498" s="25">
        <f t="shared" si="246"/>
        <v>0</v>
      </c>
    </row>
    <row r="499" spans="1:11" ht="25.5" x14ac:dyDescent="0.25">
      <c r="A499" s="22" t="s">
        <v>226</v>
      </c>
      <c r="B499" s="23" t="s">
        <v>90</v>
      </c>
      <c r="C499" s="23" t="s">
        <v>211</v>
      </c>
      <c r="D499" s="23" t="s">
        <v>113</v>
      </c>
      <c r="E499" s="24"/>
      <c r="F499" s="25">
        <f t="shared" si="246"/>
        <v>500000</v>
      </c>
      <c r="G499" s="25">
        <f t="shared" si="246"/>
        <v>0</v>
      </c>
      <c r="H499" s="25">
        <f t="shared" si="246"/>
        <v>0</v>
      </c>
      <c r="I499" s="25">
        <f t="shared" si="246"/>
        <v>0</v>
      </c>
      <c r="J499" s="25">
        <f t="shared" si="246"/>
        <v>500000</v>
      </c>
      <c r="K499" s="25">
        <f t="shared" si="246"/>
        <v>0</v>
      </c>
    </row>
    <row r="500" spans="1:11" ht="25.5" x14ac:dyDescent="0.25">
      <c r="A500" s="27" t="s">
        <v>468</v>
      </c>
      <c r="B500" s="23" t="s">
        <v>90</v>
      </c>
      <c r="C500" s="23" t="s">
        <v>211</v>
      </c>
      <c r="D500" s="23" t="s">
        <v>469</v>
      </c>
      <c r="E500" s="24"/>
      <c r="F500" s="25">
        <f t="shared" si="246"/>
        <v>500000</v>
      </c>
      <c r="G500" s="25">
        <f t="shared" si="246"/>
        <v>0</v>
      </c>
      <c r="H500" s="25">
        <f t="shared" si="246"/>
        <v>0</v>
      </c>
      <c r="I500" s="25">
        <f t="shared" si="246"/>
        <v>0</v>
      </c>
      <c r="J500" s="25">
        <f t="shared" si="246"/>
        <v>500000</v>
      </c>
      <c r="K500" s="25">
        <f t="shared" si="246"/>
        <v>0</v>
      </c>
    </row>
    <row r="501" spans="1:11" ht="25.5" x14ac:dyDescent="0.25">
      <c r="A501" s="27" t="s">
        <v>470</v>
      </c>
      <c r="B501" s="23" t="s">
        <v>90</v>
      </c>
      <c r="C501" s="23" t="s">
        <v>211</v>
      </c>
      <c r="D501" s="23" t="s">
        <v>471</v>
      </c>
      <c r="E501" s="24"/>
      <c r="F501" s="25">
        <f t="shared" si="246"/>
        <v>500000</v>
      </c>
      <c r="G501" s="25">
        <f t="shared" si="246"/>
        <v>0</v>
      </c>
      <c r="H501" s="25">
        <f t="shared" si="246"/>
        <v>0</v>
      </c>
      <c r="I501" s="25">
        <f t="shared" si="246"/>
        <v>0</v>
      </c>
      <c r="J501" s="25">
        <f t="shared" si="246"/>
        <v>500000</v>
      </c>
      <c r="K501" s="25">
        <f t="shared" si="246"/>
        <v>0</v>
      </c>
    </row>
    <row r="502" spans="1:11" ht="25.5" x14ac:dyDescent="0.25">
      <c r="A502" s="28" t="s">
        <v>124</v>
      </c>
      <c r="B502" s="23" t="s">
        <v>90</v>
      </c>
      <c r="C502" s="23" t="s">
        <v>211</v>
      </c>
      <c r="D502" s="23" t="s">
        <v>472</v>
      </c>
      <c r="E502" s="24"/>
      <c r="F502" s="25">
        <f t="shared" si="246"/>
        <v>500000</v>
      </c>
      <c r="G502" s="25">
        <f t="shared" si="246"/>
        <v>0</v>
      </c>
      <c r="H502" s="25">
        <f t="shared" si="246"/>
        <v>0</v>
      </c>
      <c r="I502" s="25">
        <f t="shared" si="246"/>
        <v>0</v>
      </c>
      <c r="J502" s="25">
        <f t="shared" si="246"/>
        <v>500000</v>
      </c>
      <c r="K502" s="25">
        <f t="shared" si="246"/>
        <v>0</v>
      </c>
    </row>
    <row r="503" spans="1:11" ht="25.5" x14ac:dyDescent="0.25">
      <c r="A503" s="27" t="s">
        <v>28</v>
      </c>
      <c r="B503" s="23" t="s">
        <v>90</v>
      </c>
      <c r="C503" s="23" t="s">
        <v>211</v>
      </c>
      <c r="D503" s="23" t="s">
        <v>472</v>
      </c>
      <c r="E503" s="24">
        <v>200</v>
      </c>
      <c r="F503" s="25">
        <f>'[1]9.ведомства'!G962</f>
        <v>500000</v>
      </c>
      <c r="G503" s="25">
        <f>'[1]9.ведомства'!H962</f>
        <v>0</v>
      </c>
      <c r="H503" s="25">
        <f>'[1]9.ведомства'!I962</f>
        <v>0</v>
      </c>
      <c r="I503" s="25">
        <f>'[1]9.ведомства'!J962</f>
        <v>0</v>
      </c>
      <c r="J503" s="25">
        <f>'[1]9.ведомства'!K962</f>
        <v>500000</v>
      </c>
      <c r="K503" s="25">
        <f>'[1]9.ведомства'!L962</f>
        <v>0</v>
      </c>
    </row>
    <row r="504" spans="1:11" x14ac:dyDescent="0.25">
      <c r="A504" s="27" t="s">
        <v>473</v>
      </c>
      <c r="B504" s="23" t="s">
        <v>103</v>
      </c>
      <c r="C504" s="23"/>
      <c r="D504" s="23"/>
      <c r="E504" s="24"/>
      <c r="F504" s="25">
        <f t="shared" ref="F504:K504" si="247">F505+F536+F578+F605+F633</f>
        <v>1764073903.99</v>
      </c>
      <c r="G504" s="25">
        <f t="shared" si="247"/>
        <v>881582621.97000003</v>
      </c>
      <c r="H504" s="25">
        <f t="shared" si="247"/>
        <v>1278949.7300000002</v>
      </c>
      <c r="I504" s="25">
        <f t="shared" si="247"/>
        <v>659683.16</v>
      </c>
      <c r="J504" s="25">
        <f t="shared" si="247"/>
        <v>1765352853.72</v>
      </c>
      <c r="K504" s="25">
        <f t="shared" si="247"/>
        <v>882242305.13000011</v>
      </c>
    </row>
    <row r="505" spans="1:11" x14ac:dyDescent="0.25">
      <c r="A505" s="27" t="s">
        <v>474</v>
      </c>
      <c r="B505" s="23" t="s">
        <v>103</v>
      </c>
      <c r="C505" s="23" t="s">
        <v>16</v>
      </c>
      <c r="D505" s="23"/>
      <c r="E505" s="24"/>
      <c r="F505" s="25">
        <f>F513+F532+F506</f>
        <v>747049063.29999995</v>
      </c>
      <c r="G505" s="25">
        <f t="shared" ref="G505:K505" si="248">G513+G532+G506</f>
        <v>377492458</v>
      </c>
      <c r="H505" s="25">
        <f t="shared" si="248"/>
        <v>1278949.7300000002</v>
      </c>
      <c r="I505" s="25">
        <f t="shared" si="248"/>
        <v>659683.16</v>
      </c>
      <c r="J505" s="25">
        <f t="shared" si="248"/>
        <v>748328013.02999997</v>
      </c>
      <c r="K505" s="25">
        <f t="shared" si="248"/>
        <v>378152141.16000003</v>
      </c>
    </row>
    <row r="506" spans="1:11" ht="25.5" x14ac:dyDescent="0.25">
      <c r="A506" s="22" t="s">
        <v>196</v>
      </c>
      <c r="B506" s="23" t="s">
        <v>103</v>
      </c>
      <c r="C506" s="23" t="s">
        <v>16</v>
      </c>
      <c r="D506" s="23" t="s">
        <v>113</v>
      </c>
      <c r="E506" s="23"/>
      <c r="F506" s="25">
        <f>F507</f>
        <v>0</v>
      </c>
      <c r="G506" s="25">
        <f t="shared" ref="G506:K507" si="249">G507</f>
        <v>0</v>
      </c>
      <c r="H506" s="25">
        <f t="shared" si="249"/>
        <v>1079783.1600000001</v>
      </c>
      <c r="I506" s="25">
        <f t="shared" si="249"/>
        <v>659683.16</v>
      </c>
      <c r="J506" s="25">
        <f t="shared" si="249"/>
        <v>1079783.1600000001</v>
      </c>
      <c r="K506" s="25">
        <f t="shared" si="249"/>
        <v>659683.16</v>
      </c>
    </row>
    <row r="507" spans="1:11" ht="25.5" x14ac:dyDescent="0.25">
      <c r="A507" s="27" t="s">
        <v>475</v>
      </c>
      <c r="B507" s="23" t="s">
        <v>103</v>
      </c>
      <c r="C507" s="23" t="s">
        <v>16</v>
      </c>
      <c r="D507" s="23" t="s">
        <v>476</v>
      </c>
      <c r="E507" s="23"/>
      <c r="F507" s="25">
        <f>F508</f>
        <v>0</v>
      </c>
      <c r="G507" s="25">
        <f t="shared" si="249"/>
        <v>0</v>
      </c>
      <c r="H507" s="25">
        <f t="shared" si="249"/>
        <v>1079783.1600000001</v>
      </c>
      <c r="I507" s="25">
        <f t="shared" si="249"/>
        <v>659683.16</v>
      </c>
      <c r="J507" s="25">
        <f t="shared" si="249"/>
        <v>1079783.1600000001</v>
      </c>
      <c r="K507" s="25">
        <f t="shared" si="249"/>
        <v>659683.16</v>
      </c>
    </row>
    <row r="508" spans="1:11" ht="25.5" x14ac:dyDescent="0.25">
      <c r="A508" s="27" t="s">
        <v>477</v>
      </c>
      <c r="B508" s="23" t="s">
        <v>103</v>
      </c>
      <c r="C508" s="23" t="s">
        <v>16</v>
      </c>
      <c r="D508" s="23" t="s">
        <v>478</v>
      </c>
      <c r="E508" s="23"/>
      <c r="F508" s="25">
        <f>F509+F511</f>
        <v>0</v>
      </c>
      <c r="G508" s="25">
        <f t="shared" ref="G508:K508" si="250">G509+G511</f>
        <v>0</v>
      </c>
      <c r="H508" s="25">
        <f t="shared" si="250"/>
        <v>1079783.1600000001</v>
      </c>
      <c r="I508" s="25">
        <f t="shared" si="250"/>
        <v>659683.16</v>
      </c>
      <c r="J508" s="25">
        <f t="shared" si="250"/>
        <v>1079783.1600000001</v>
      </c>
      <c r="K508" s="25">
        <f t="shared" si="250"/>
        <v>659683.16</v>
      </c>
    </row>
    <row r="509" spans="1:11" ht="38.25" x14ac:dyDescent="0.25">
      <c r="A509" s="36" t="s">
        <v>479</v>
      </c>
      <c r="B509" s="23" t="s">
        <v>103</v>
      </c>
      <c r="C509" s="23" t="s">
        <v>16</v>
      </c>
      <c r="D509" s="44" t="s">
        <v>480</v>
      </c>
      <c r="E509" s="44"/>
      <c r="F509" s="25">
        <f>F510</f>
        <v>0</v>
      </c>
      <c r="G509" s="25">
        <f t="shared" ref="G509:K509" si="251">G510</f>
        <v>0</v>
      </c>
      <c r="H509" s="25">
        <f t="shared" si="251"/>
        <v>659683.16</v>
      </c>
      <c r="I509" s="25">
        <f t="shared" si="251"/>
        <v>659683.16</v>
      </c>
      <c r="J509" s="25">
        <f t="shared" si="251"/>
        <v>659683.16</v>
      </c>
      <c r="K509" s="25">
        <f t="shared" si="251"/>
        <v>659683.16</v>
      </c>
    </row>
    <row r="510" spans="1:11" ht="38.25" x14ac:dyDescent="0.25">
      <c r="A510" s="36" t="s">
        <v>120</v>
      </c>
      <c r="B510" s="23" t="s">
        <v>103</v>
      </c>
      <c r="C510" s="23" t="s">
        <v>16</v>
      </c>
      <c r="D510" s="44" t="s">
        <v>480</v>
      </c>
      <c r="E510" s="44" t="s">
        <v>287</v>
      </c>
      <c r="F510" s="25">
        <f>'[1]9.ведомства'!G421</f>
        <v>0</v>
      </c>
      <c r="G510" s="25">
        <f>'[1]9.ведомства'!H421</f>
        <v>0</v>
      </c>
      <c r="H510" s="25">
        <f>'[1]9.ведомства'!I421</f>
        <v>659683.16</v>
      </c>
      <c r="I510" s="25">
        <f>'[1]9.ведомства'!J421</f>
        <v>659683.16</v>
      </c>
      <c r="J510" s="25">
        <f>'[1]9.ведомства'!K421</f>
        <v>659683.16</v>
      </c>
      <c r="K510" s="25">
        <f>'[1]9.ведомства'!L421</f>
        <v>659683.16</v>
      </c>
    </row>
    <row r="511" spans="1:11" ht="51" x14ac:dyDescent="0.25">
      <c r="A511" s="27" t="s">
        <v>481</v>
      </c>
      <c r="B511" s="23" t="s">
        <v>103</v>
      </c>
      <c r="C511" s="23" t="s">
        <v>16</v>
      </c>
      <c r="D511" s="23" t="s">
        <v>482</v>
      </c>
      <c r="E511" s="23"/>
      <c r="F511" s="25">
        <f>F512</f>
        <v>0</v>
      </c>
      <c r="G511" s="25">
        <f t="shared" ref="G511:K511" si="252">G512</f>
        <v>0</v>
      </c>
      <c r="H511" s="25">
        <f t="shared" si="252"/>
        <v>420100</v>
      </c>
      <c r="I511" s="25">
        <f t="shared" si="252"/>
        <v>0</v>
      </c>
      <c r="J511" s="25">
        <f t="shared" si="252"/>
        <v>420100</v>
      </c>
      <c r="K511" s="25">
        <f t="shared" si="252"/>
        <v>0</v>
      </c>
    </row>
    <row r="512" spans="1:11" ht="38.25" x14ac:dyDescent="0.25">
      <c r="A512" s="27" t="s">
        <v>120</v>
      </c>
      <c r="B512" s="23" t="s">
        <v>103</v>
      </c>
      <c r="C512" s="23" t="s">
        <v>16</v>
      </c>
      <c r="D512" s="23" t="s">
        <v>482</v>
      </c>
      <c r="E512" s="23" t="s">
        <v>287</v>
      </c>
      <c r="F512" s="25">
        <f>'[1]9.ведомства'!G423</f>
        <v>0</v>
      </c>
      <c r="G512" s="25">
        <f>'[1]9.ведомства'!H423</f>
        <v>0</v>
      </c>
      <c r="H512" s="25">
        <f>'[1]9.ведомства'!I423</f>
        <v>420100</v>
      </c>
      <c r="I512" s="25">
        <f>'[1]9.ведомства'!J423</f>
        <v>0</v>
      </c>
      <c r="J512" s="25">
        <f>'[1]9.ведомства'!K423</f>
        <v>420100</v>
      </c>
      <c r="K512" s="25">
        <f>'[1]9.ведомства'!L423</f>
        <v>0</v>
      </c>
    </row>
    <row r="513" spans="1:11" ht="25.5" x14ac:dyDescent="0.25">
      <c r="A513" s="27" t="s">
        <v>483</v>
      </c>
      <c r="B513" s="23" t="s">
        <v>103</v>
      </c>
      <c r="C513" s="23" t="s">
        <v>16</v>
      </c>
      <c r="D513" s="23" t="s">
        <v>484</v>
      </c>
      <c r="E513" s="24"/>
      <c r="F513" s="25">
        <f>F514</f>
        <v>747049063.29999995</v>
      </c>
      <c r="G513" s="25">
        <f t="shared" ref="G513:K513" si="253">G514</f>
        <v>377492458</v>
      </c>
      <c r="H513" s="25">
        <f t="shared" si="253"/>
        <v>199166.57</v>
      </c>
      <c r="I513" s="25">
        <f t="shared" si="253"/>
        <v>0</v>
      </c>
      <c r="J513" s="25">
        <f t="shared" si="253"/>
        <v>747248229.87</v>
      </c>
      <c r="K513" s="25">
        <f t="shared" si="253"/>
        <v>377492458</v>
      </c>
    </row>
    <row r="514" spans="1:11" ht="38.25" x14ac:dyDescent="0.25">
      <c r="A514" s="27" t="s">
        <v>485</v>
      </c>
      <c r="B514" s="23" t="s">
        <v>103</v>
      </c>
      <c r="C514" s="23" t="s">
        <v>16</v>
      </c>
      <c r="D514" s="23" t="s">
        <v>486</v>
      </c>
      <c r="E514" s="24"/>
      <c r="F514" s="25">
        <f>F515+F526+F529</f>
        <v>747049063.29999995</v>
      </c>
      <c r="G514" s="25">
        <f t="shared" ref="G514:K514" si="254">G515+G526+G529</f>
        <v>377492458</v>
      </c>
      <c r="H514" s="25">
        <f t="shared" si="254"/>
        <v>199166.57</v>
      </c>
      <c r="I514" s="25">
        <f t="shared" si="254"/>
        <v>0</v>
      </c>
      <c r="J514" s="25">
        <f t="shared" si="254"/>
        <v>747248229.87</v>
      </c>
      <c r="K514" s="25">
        <f t="shared" si="254"/>
        <v>377492458</v>
      </c>
    </row>
    <row r="515" spans="1:11" ht="38.25" x14ac:dyDescent="0.25">
      <c r="A515" s="27" t="s">
        <v>487</v>
      </c>
      <c r="B515" s="23" t="s">
        <v>103</v>
      </c>
      <c r="C515" s="23" t="s">
        <v>16</v>
      </c>
      <c r="D515" s="23" t="s">
        <v>488</v>
      </c>
      <c r="E515" s="24"/>
      <c r="F515" s="25">
        <f>F516+F518+F520+F522+F524</f>
        <v>707639063.29999995</v>
      </c>
      <c r="G515" s="25">
        <f t="shared" ref="G515:K515" si="255">G516+G518+G520+G522+G524</f>
        <v>377492458</v>
      </c>
      <c r="H515" s="25">
        <f t="shared" si="255"/>
        <v>0</v>
      </c>
      <c r="I515" s="25">
        <f t="shared" si="255"/>
        <v>0</v>
      </c>
      <c r="J515" s="25">
        <f t="shared" si="255"/>
        <v>707639063.29999995</v>
      </c>
      <c r="K515" s="25">
        <f t="shared" si="255"/>
        <v>377492458</v>
      </c>
    </row>
    <row r="516" spans="1:11" ht="63.75" x14ac:dyDescent="0.25">
      <c r="A516" s="27" t="s">
        <v>30</v>
      </c>
      <c r="B516" s="23" t="s">
        <v>103</v>
      </c>
      <c r="C516" s="23" t="s">
        <v>16</v>
      </c>
      <c r="D516" s="23" t="s">
        <v>489</v>
      </c>
      <c r="E516" s="23"/>
      <c r="F516" s="25">
        <f>F517</f>
        <v>10000000</v>
      </c>
      <c r="G516" s="25">
        <f t="shared" ref="G516:K516" si="256">G517</f>
        <v>0</v>
      </c>
      <c r="H516" s="25">
        <f t="shared" si="256"/>
        <v>0</v>
      </c>
      <c r="I516" s="25">
        <f t="shared" si="256"/>
        <v>0</v>
      </c>
      <c r="J516" s="25">
        <f t="shared" si="256"/>
        <v>10000000</v>
      </c>
      <c r="K516" s="25">
        <f t="shared" si="256"/>
        <v>0</v>
      </c>
    </row>
    <row r="517" spans="1:11" ht="38.25" x14ac:dyDescent="0.25">
      <c r="A517" s="27" t="s">
        <v>120</v>
      </c>
      <c r="B517" s="23" t="s">
        <v>103</v>
      </c>
      <c r="C517" s="23" t="s">
        <v>16</v>
      </c>
      <c r="D517" s="23" t="s">
        <v>489</v>
      </c>
      <c r="E517" s="23" t="s">
        <v>287</v>
      </c>
      <c r="F517" s="25">
        <f>'[1]9.ведомства'!G428</f>
        <v>10000000</v>
      </c>
      <c r="G517" s="25">
        <f>'[1]9.ведомства'!H428</f>
        <v>0</v>
      </c>
      <c r="H517" s="25">
        <f>'[1]9.ведомства'!I428</f>
        <v>0</v>
      </c>
      <c r="I517" s="25">
        <f>'[1]9.ведомства'!J428</f>
        <v>0</v>
      </c>
      <c r="J517" s="25">
        <f>'[1]9.ведомства'!K428</f>
        <v>10000000</v>
      </c>
      <c r="K517" s="25">
        <f>'[1]9.ведомства'!L428</f>
        <v>0</v>
      </c>
    </row>
    <row r="518" spans="1:11" ht="63.75" x14ac:dyDescent="0.25">
      <c r="A518" s="27" t="s">
        <v>490</v>
      </c>
      <c r="B518" s="23" t="s">
        <v>103</v>
      </c>
      <c r="C518" s="23" t="s">
        <v>16</v>
      </c>
      <c r="D518" s="23" t="s">
        <v>491</v>
      </c>
      <c r="E518" s="24"/>
      <c r="F518" s="25">
        <f>F519</f>
        <v>734358</v>
      </c>
      <c r="G518" s="25">
        <f t="shared" ref="G518:K518" si="257">G519</f>
        <v>734358</v>
      </c>
      <c r="H518" s="25">
        <f t="shared" si="257"/>
        <v>0</v>
      </c>
      <c r="I518" s="25">
        <f t="shared" si="257"/>
        <v>0</v>
      </c>
      <c r="J518" s="25">
        <f t="shared" si="257"/>
        <v>734358</v>
      </c>
      <c r="K518" s="25">
        <f t="shared" si="257"/>
        <v>734358</v>
      </c>
    </row>
    <row r="519" spans="1:11" ht="38.25" x14ac:dyDescent="0.25">
      <c r="A519" s="27" t="s">
        <v>120</v>
      </c>
      <c r="B519" s="23" t="s">
        <v>103</v>
      </c>
      <c r="C519" s="23" t="s">
        <v>16</v>
      </c>
      <c r="D519" s="23" t="s">
        <v>491</v>
      </c>
      <c r="E519" s="24">
        <v>600</v>
      </c>
      <c r="F519" s="25">
        <f>'[1]9.ведомства'!G430</f>
        <v>734358</v>
      </c>
      <c r="G519" s="25">
        <f>'[1]9.ведомства'!H430</f>
        <v>734358</v>
      </c>
      <c r="H519" s="25">
        <f>'[1]9.ведомства'!I430</f>
        <v>0</v>
      </c>
      <c r="I519" s="25">
        <f>'[1]9.ведомства'!J430</f>
        <v>0</v>
      </c>
      <c r="J519" s="25">
        <f>'[1]9.ведомства'!K430</f>
        <v>734358</v>
      </c>
      <c r="K519" s="25">
        <f>'[1]9.ведомства'!L430</f>
        <v>734358</v>
      </c>
    </row>
    <row r="520" spans="1:11" ht="76.5" x14ac:dyDescent="0.25">
      <c r="A520" s="27" t="s">
        <v>492</v>
      </c>
      <c r="B520" s="23" t="s">
        <v>103</v>
      </c>
      <c r="C520" s="23" t="s">
        <v>16</v>
      </c>
      <c r="D520" s="23" t="s">
        <v>493</v>
      </c>
      <c r="E520" s="24"/>
      <c r="F520" s="25">
        <f>F521</f>
        <v>376758100</v>
      </c>
      <c r="G520" s="25">
        <f t="shared" ref="G520:K520" si="258">G521</f>
        <v>376758100</v>
      </c>
      <c r="H520" s="25">
        <f t="shared" si="258"/>
        <v>0</v>
      </c>
      <c r="I520" s="25">
        <f t="shared" si="258"/>
        <v>0</v>
      </c>
      <c r="J520" s="25">
        <f t="shared" si="258"/>
        <v>376758100</v>
      </c>
      <c r="K520" s="25">
        <f t="shared" si="258"/>
        <v>376758100</v>
      </c>
    </row>
    <row r="521" spans="1:11" ht="38.25" x14ac:dyDescent="0.25">
      <c r="A521" s="27" t="s">
        <v>120</v>
      </c>
      <c r="B521" s="23" t="s">
        <v>103</v>
      </c>
      <c r="C521" s="23" t="s">
        <v>16</v>
      </c>
      <c r="D521" s="23" t="s">
        <v>493</v>
      </c>
      <c r="E521" s="24">
        <v>600</v>
      </c>
      <c r="F521" s="25">
        <f>'[1]9.ведомства'!G432</f>
        <v>376758100</v>
      </c>
      <c r="G521" s="25">
        <f>'[1]9.ведомства'!H432</f>
        <v>376758100</v>
      </c>
      <c r="H521" s="25">
        <f>'[1]9.ведомства'!I432</f>
        <v>0</v>
      </c>
      <c r="I521" s="25">
        <f>'[1]9.ведомства'!J432</f>
        <v>0</v>
      </c>
      <c r="J521" s="25">
        <f>'[1]9.ведомства'!K432</f>
        <v>376758100</v>
      </c>
      <c r="K521" s="25">
        <f>'[1]9.ведомства'!L432</f>
        <v>376758100</v>
      </c>
    </row>
    <row r="522" spans="1:11" ht="76.5" x14ac:dyDescent="0.25">
      <c r="A522" s="27" t="s">
        <v>494</v>
      </c>
      <c r="B522" s="23" t="s">
        <v>103</v>
      </c>
      <c r="C522" s="23" t="s">
        <v>16</v>
      </c>
      <c r="D522" s="23" t="s">
        <v>495</v>
      </c>
      <c r="E522" s="24"/>
      <c r="F522" s="25">
        <f>F523</f>
        <v>320036738.30000001</v>
      </c>
      <c r="G522" s="25">
        <f t="shared" ref="G522:K522" si="259">G523</f>
        <v>0</v>
      </c>
      <c r="H522" s="25">
        <f t="shared" si="259"/>
        <v>-357670</v>
      </c>
      <c r="I522" s="25">
        <f t="shared" si="259"/>
        <v>0</v>
      </c>
      <c r="J522" s="25">
        <f t="shared" si="259"/>
        <v>319679068.30000001</v>
      </c>
      <c r="K522" s="25">
        <f t="shared" si="259"/>
        <v>0</v>
      </c>
    </row>
    <row r="523" spans="1:11" ht="38.25" x14ac:dyDescent="0.25">
      <c r="A523" s="27" t="s">
        <v>120</v>
      </c>
      <c r="B523" s="23" t="s">
        <v>103</v>
      </c>
      <c r="C523" s="23" t="s">
        <v>16</v>
      </c>
      <c r="D523" s="23" t="s">
        <v>495</v>
      </c>
      <c r="E523" s="24">
        <v>600</v>
      </c>
      <c r="F523" s="25">
        <f>'[1]9.ведомства'!G434</f>
        <v>320036738.30000001</v>
      </c>
      <c r="G523" s="25">
        <f>'[1]9.ведомства'!H434</f>
        <v>0</v>
      </c>
      <c r="H523" s="25">
        <f>'[1]9.ведомства'!I434</f>
        <v>-357670</v>
      </c>
      <c r="I523" s="25">
        <f>'[1]9.ведомства'!J434</f>
        <v>0</v>
      </c>
      <c r="J523" s="25">
        <f>'[1]9.ведомства'!K434</f>
        <v>319679068.30000001</v>
      </c>
      <c r="K523" s="25">
        <f>'[1]9.ведомства'!L434</f>
        <v>0</v>
      </c>
    </row>
    <row r="524" spans="1:11" ht="89.25" x14ac:dyDescent="0.25">
      <c r="A524" s="27" t="s">
        <v>496</v>
      </c>
      <c r="B524" s="23" t="s">
        <v>103</v>
      </c>
      <c r="C524" s="23" t="s">
        <v>16</v>
      </c>
      <c r="D524" s="23" t="s">
        <v>497</v>
      </c>
      <c r="E524" s="24"/>
      <c r="F524" s="25">
        <f>F525</f>
        <v>109867</v>
      </c>
      <c r="G524" s="25">
        <f t="shared" ref="G524:K524" si="260">G525</f>
        <v>0</v>
      </c>
      <c r="H524" s="25">
        <f t="shared" si="260"/>
        <v>357670</v>
      </c>
      <c r="I524" s="25">
        <f t="shared" si="260"/>
        <v>0</v>
      </c>
      <c r="J524" s="25">
        <f t="shared" si="260"/>
        <v>467537</v>
      </c>
      <c r="K524" s="25">
        <f t="shared" si="260"/>
        <v>0</v>
      </c>
    </row>
    <row r="525" spans="1:11" ht="38.25" x14ac:dyDescent="0.25">
      <c r="A525" s="27" t="s">
        <v>120</v>
      </c>
      <c r="B525" s="23" t="s">
        <v>103</v>
      </c>
      <c r="C525" s="23" t="s">
        <v>16</v>
      </c>
      <c r="D525" s="23" t="s">
        <v>497</v>
      </c>
      <c r="E525" s="24">
        <v>600</v>
      </c>
      <c r="F525" s="25">
        <f>'[1]9.ведомства'!G436</f>
        <v>109867</v>
      </c>
      <c r="G525" s="25">
        <f>'[1]9.ведомства'!H436</f>
        <v>0</v>
      </c>
      <c r="H525" s="25">
        <f>'[1]9.ведомства'!I436</f>
        <v>357670</v>
      </c>
      <c r="I525" s="25">
        <f>'[1]9.ведомства'!J436</f>
        <v>0</v>
      </c>
      <c r="J525" s="25">
        <f>'[1]9.ведомства'!K436</f>
        <v>467537</v>
      </c>
      <c r="K525" s="25">
        <f>'[1]9.ведомства'!L436</f>
        <v>0</v>
      </c>
    </row>
    <row r="526" spans="1:11" ht="51" x14ac:dyDescent="0.25">
      <c r="A526" s="27" t="s">
        <v>498</v>
      </c>
      <c r="B526" s="23" t="s">
        <v>103</v>
      </c>
      <c r="C526" s="23" t="s">
        <v>16</v>
      </c>
      <c r="D526" s="23" t="s">
        <v>499</v>
      </c>
      <c r="E526" s="24"/>
      <c r="F526" s="25">
        <f>F527</f>
        <v>110000</v>
      </c>
      <c r="G526" s="25">
        <f t="shared" ref="G526:K527" si="261">G527</f>
        <v>0</v>
      </c>
      <c r="H526" s="25">
        <f t="shared" si="261"/>
        <v>0</v>
      </c>
      <c r="I526" s="25">
        <f t="shared" si="261"/>
        <v>0</v>
      </c>
      <c r="J526" s="25">
        <f t="shared" si="261"/>
        <v>110000</v>
      </c>
      <c r="K526" s="25">
        <f t="shared" si="261"/>
        <v>0</v>
      </c>
    </row>
    <row r="527" spans="1:11" ht="38.25" x14ac:dyDescent="0.25">
      <c r="A527" s="27" t="s">
        <v>500</v>
      </c>
      <c r="B527" s="23" t="s">
        <v>103</v>
      </c>
      <c r="C527" s="23" t="s">
        <v>16</v>
      </c>
      <c r="D527" s="23" t="s">
        <v>501</v>
      </c>
      <c r="E527" s="24"/>
      <c r="F527" s="25">
        <f>F528</f>
        <v>110000</v>
      </c>
      <c r="G527" s="25">
        <f t="shared" si="261"/>
        <v>0</v>
      </c>
      <c r="H527" s="25">
        <f t="shared" si="261"/>
        <v>0</v>
      </c>
      <c r="I527" s="25">
        <f t="shared" si="261"/>
        <v>0</v>
      </c>
      <c r="J527" s="25">
        <f t="shared" si="261"/>
        <v>110000</v>
      </c>
      <c r="K527" s="25">
        <f t="shared" si="261"/>
        <v>0</v>
      </c>
    </row>
    <row r="528" spans="1:11" ht="38.25" x14ac:dyDescent="0.25">
      <c r="A528" s="27" t="s">
        <v>120</v>
      </c>
      <c r="B528" s="23" t="s">
        <v>103</v>
      </c>
      <c r="C528" s="23" t="s">
        <v>16</v>
      </c>
      <c r="D528" s="23" t="s">
        <v>501</v>
      </c>
      <c r="E528" s="24">
        <v>600</v>
      </c>
      <c r="F528" s="25">
        <f>'[1]9.ведомства'!G439</f>
        <v>110000</v>
      </c>
      <c r="G528" s="25">
        <f>'[1]9.ведомства'!H439</f>
        <v>0</v>
      </c>
      <c r="H528" s="25">
        <f>'[1]9.ведомства'!I439</f>
        <v>0</v>
      </c>
      <c r="I528" s="25">
        <f>'[1]9.ведомства'!J439</f>
        <v>0</v>
      </c>
      <c r="J528" s="25">
        <f>'[1]9.ведомства'!K439</f>
        <v>110000</v>
      </c>
      <c r="K528" s="25">
        <f>'[1]9.ведомства'!L439</f>
        <v>0</v>
      </c>
    </row>
    <row r="529" spans="1:11" ht="38.25" x14ac:dyDescent="0.25">
      <c r="A529" s="27" t="s">
        <v>502</v>
      </c>
      <c r="B529" s="23" t="s">
        <v>103</v>
      </c>
      <c r="C529" s="23" t="s">
        <v>16</v>
      </c>
      <c r="D529" s="23" t="s">
        <v>503</v>
      </c>
      <c r="E529" s="24"/>
      <c r="F529" s="25">
        <f>F530</f>
        <v>39300000</v>
      </c>
      <c r="G529" s="25">
        <f t="shared" ref="G529:K530" si="262">G530</f>
        <v>0</v>
      </c>
      <c r="H529" s="25">
        <f t="shared" si="262"/>
        <v>199166.57</v>
      </c>
      <c r="I529" s="25">
        <f t="shared" si="262"/>
        <v>0</v>
      </c>
      <c r="J529" s="25">
        <f t="shared" si="262"/>
        <v>39499166.57</v>
      </c>
      <c r="K529" s="25">
        <f t="shared" si="262"/>
        <v>0</v>
      </c>
    </row>
    <row r="530" spans="1:11" ht="57.75" customHeight="1" x14ac:dyDescent="0.25">
      <c r="A530" s="28" t="s">
        <v>504</v>
      </c>
      <c r="B530" s="23" t="s">
        <v>103</v>
      </c>
      <c r="C530" s="23" t="s">
        <v>16</v>
      </c>
      <c r="D530" s="23" t="s">
        <v>505</v>
      </c>
      <c r="E530" s="24"/>
      <c r="F530" s="25">
        <f>F531</f>
        <v>39300000</v>
      </c>
      <c r="G530" s="25">
        <f t="shared" si="262"/>
        <v>0</v>
      </c>
      <c r="H530" s="25">
        <f t="shared" si="262"/>
        <v>199166.57</v>
      </c>
      <c r="I530" s="25">
        <f t="shared" si="262"/>
        <v>0</v>
      </c>
      <c r="J530" s="25">
        <f t="shared" si="262"/>
        <v>39499166.57</v>
      </c>
      <c r="K530" s="25">
        <f t="shared" si="262"/>
        <v>0</v>
      </c>
    </row>
    <row r="531" spans="1:11" ht="38.25" x14ac:dyDescent="0.25">
      <c r="A531" s="27" t="s">
        <v>258</v>
      </c>
      <c r="B531" s="23" t="s">
        <v>103</v>
      </c>
      <c r="C531" s="23" t="s">
        <v>16</v>
      </c>
      <c r="D531" s="23" t="s">
        <v>505</v>
      </c>
      <c r="E531" s="24">
        <v>400</v>
      </c>
      <c r="F531" s="25">
        <f>'[1]9.ведомства'!G201+'[1]9.ведомства'!G442</f>
        <v>39300000</v>
      </c>
      <c r="G531" s="25">
        <f>'[1]9.ведомства'!H201+'[1]9.ведомства'!H442</f>
        <v>0</v>
      </c>
      <c r="H531" s="25">
        <f>'[1]9.ведомства'!I201+'[1]9.ведомства'!I442</f>
        <v>199166.57</v>
      </c>
      <c r="I531" s="25">
        <f>'[1]9.ведомства'!J201+'[1]9.ведомства'!J442</f>
        <v>0</v>
      </c>
      <c r="J531" s="25">
        <f>'[1]9.ведомства'!K201+'[1]9.ведомства'!K442</f>
        <v>39499166.57</v>
      </c>
      <c r="K531" s="25">
        <f>'[1]9.ведомства'!L201+'[1]9.ведомства'!L442</f>
        <v>0</v>
      </c>
    </row>
    <row r="532" spans="1:11" hidden="1" x14ac:dyDescent="0.25">
      <c r="A532" s="26" t="s">
        <v>19</v>
      </c>
      <c r="B532" s="23" t="s">
        <v>103</v>
      </c>
      <c r="C532" s="23" t="s">
        <v>16</v>
      </c>
      <c r="D532" s="23" t="s">
        <v>20</v>
      </c>
      <c r="E532" s="24"/>
      <c r="F532" s="25">
        <f>+F533</f>
        <v>0</v>
      </c>
      <c r="G532" s="25">
        <f t="shared" ref="G532:K532" si="263">+G533</f>
        <v>0</v>
      </c>
      <c r="H532" s="25">
        <f t="shared" si="263"/>
        <v>0</v>
      </c>
      <c r="I532" s="25">
        <f t="shared" si="263"/>
        <v>0</v>
      </c>
      <c r="J532" s="25">
        <f t="shared" si="263"/>
        <v>0</v>
      </c>
      <c r="K532" s="25">
        <f t="shared" si="263"/>
        <v>0</v>
      </c>
    </row>
    <row r="533" spans="1:11" ht="38.25" hidden="1" x14ac:dyDescent="0.25">
      <c r="A533" s="26" t="s">
        <v>21</v>
      </c>
      <c r="B533" s="23" t="s">
        <v>103</v>
      </c>
      <c r="C533" s="23" t="s">
        <v>16</v>
      </c>
      <c r="D533" s="23" t="s">
        <v>22</v>
      </c>
      <c r="E533" s="24"/>
      <c r="F533" s="25">
        <f>F534</f>
        <v>0</v>
      </c>
      <c r="G533" s="25">
        <f t="shared" ref="G533:K534" si="264">G534</f>
        <v>0</v>
      </c>
      <c r="H533" s="25">
        <f t="shared" si="264"/>
        <v>0</v>
      </c>
      <c r="I533" s="25">
        <f t="shared" si="264"/>
        <v>0</v>
      </c>
      <c r="J533" s="25">
        <f t="shared" si="264"/>
        <v>0</v>
      </c>
      <c r="K533" s="25">
        <f t="shared" si="264"/>
        <v>0</v>
      </c>
    </row>
    <row r="534" spans="1:11" ht="63.75" hidden="1" x14ac:dyDescent="0.25">
      <c r="A534" s="28" t="s">
        <v>504</v>
      </c>
      <c r="B534" s="23" t="s">
        <v>103</v>
      </c>
      <c r="C534" s="23" t="s">
        <v>16</v>
      </c>
      <c r="D534" s="23" t="s">
        <v>506</v>
      </c>
      <c r="E534" s="24"/>
      <c r="F534" s="25">
        <f>F535</f>
        <v>0</v>
      </c>
      <c r="G534" s="25">
        <f t="shared" si="264"/>
        <v>0</v>
      </c>
      <c r="H534" s="25">
        <f t="shared" si="264"/>
        <v>0</v>
      </c>
      <c r="I534" s="25">
        <f t="shared" si="264"/>
        <v>0</v>
      </c>
      <c r="J534" s="25">
        <f t="shared" si="264"/>
        <v>0</v>
      </c>
      <c r="K534" s="25">
        <f t="shared" si="264"/>
        <v>0</v>
      </c>
    </row>
    <row r="535" spans="1:11" ht="38.25" hidden="1" x14ac:dyDescent="0.25">
      <c r="A535" s="27" t="s">
        <v>258</v>
      </c>
      <c r="B535" s="23" t="s">
        <v>103</v>
      </c>
      <c r="C535" s="23" t="s">
        <v>16</v>
      </c>
      <c r="D535" s="23" t="s">
        <v>506</v>
      </c>
      <c r="E535" s="24">
        <v>400</v>
      </c>
      <c r="F535" s="25">
        <v>0</v>
      </c>
      <c r="G535" s="25">
        <f>'[1]9.ведомства'!H446</f>
        <v>0</v>
      </c>
      <c r="H535" s="25">
        <f>'[1]9.ведомства'!I446</f>
        <v>0</v>
      </c>
      <c r="I535" s="25">
        <f>'[1]9.ведомства'!J446</f>
        <v>0</v>
      </c>
      <c r="J535" s="25">
        <f>'[1]9.ведомства'!K446</f>
        <v>0</v>
      </c>
      <c r="K535" s="25">
        <f>'[1]9.ведомства'!L446</f>
        <v>0</v>
      </c>
    </row>
    <row r="536" spans="1:11" x14ac:dyDescent="0.25">
      <c r="A536" s="27" t="s">
        <v>507</v>
      </c>
      <c r="B536" s="23" t="s">
        <v>103</v>
      </c>
      <c r="C536" s="23" t="s">
        <v>18</v>
      </c>
      <c r="D536" s="23"/>
      <c r="E536" s="24"/>
      <c r="F536" s="25">
        <f>F537</f>
        <v>649933899.47000003</v>
      </c>
      <c r="G536" s="25">
        <f t="shared" ref="G536:K536" si="265">G537</f>
        <v>500111703.97000003</v>
      </c>
      <c r="H536" s="25">
        <f t="shared" si="265"/>
        <v>0</v>
      </c>
      <c r="I536" s="25">
        <f t="shared" si="265"/>
        <v>0</v>
      </c>
      <c r="J536" s="25">
        <f t="shared" si="265"/>
        <v>649933899.47000003</v>
      </c>
      <c r="K536" s="25">
        <f t="shared" si="265"/>
        <v>500111703.97000003</v>
      </c>
    </row>
    <row r="537" spans="1:11" ht="25.5" x14ac:dyDescent="0.25">
      <c r="A537" s="27" t="s">
        <v>508</v>
      </c>
      <c r="B537" s="23" t="s">
        <v>103</v>
      </c>
      <c r="C537" s="23" t="s">
        <v>18</v>
      </c>
      <c r="D537" s="23" t="s">
        <v>484</v>
      </c>
      <c r="E537" s="24"/>
      <c r="F537" s="25">
        <f t="shared" ref="F537:K537" si="266">F538+F570</f>
        <v>649933899.47000003</v>
      </c>
      <c r="G537" s="25">
        <f t="shared" si="266"/>
        <v>500111703.97000003</v>
      </c>
      <c r="H537" s="25">
        <f t="shared" si="266"/>
        <v>0</v>
      </c>
      <c r="I537" s="25">
        <f t="shared" si="266"/>
        <v>0</v>
      </c>
      <c r="J537" s="25">
        <f t="shared" si="266"/>
        <v>649933899.47000003</v>
      </c>
      <c r="K537" s="25">
        <f t="shared" si="266"/>
        <v>500111703.97000003</v>
      </c>
    </row>
    <row r="538" spans="1:11" ht="38.25" x14ac:dyDescent="0.25">
      <c r="A538" s="27" t="s">
        <v>509</v>
      </c>
      <c r="B538" s="23" t="s">
        <v>103</v>
      </c>
      <c r="C538" s="23" t="s">
        <v>18</v>
      </c>
      <c r="D538" s="23" t="s">
        <v>486</v>
      </c>
      <c r="E538" s="24"/>
      <c r="F538" s="25">
        <f>F539+F554+F565</f>
        <v>623159648.05000007</v>
      </c>
      <c r="G538" s="25">
        <f t="shared" ref="G538:K538" si="267">G539+G554+G565</f>
        <v>477368803.97000003</v>
      </c>
      <c r="H538" s="25">
        <f t="shared" si="267"/>
        <v>0</v>
      </c>
      <c r="I538" s="25">
        <f t="shared" si="267"/>
        <v>0</v>
      </c>
      <c r="J538" s="25">
        <f t="shared" si="267"/>
        <v>623159648.05000007</v>
      </c>
      <c r="K538" s="25">
        <f t="shared" si="267"/>
        <v>477368803.97000003</v>
      </c>
    </row>
    <row r="539" spans="1:11" ht="38.25" x14ac:dyDescent="0.25">
      <c r="A539" s="27" t="s">
        <v>487</v>
      </c>
      <c r="B539" s="23" t="s">
        <v>103</v>
      </c>
      <c r="C539" s="23" t="s">
        <v>18</v>
      </c>
      <c r="D539" s="23" t="s">
        <v>488</v>
      </c>
      <c r="E539" s="24"/>
      <c r="F539" s="25">
        <f>F540+F542+F544+F546+F548+F550+F552</f>
        <v>539500908.83000004</v>
      </c>
      <c r="G539" s="25">
        <f t="shared" ref="G539:K539" si="268">G540+G542+G544+G546+G548+G550+G552</f>
        <v>426135500</v>
      </c>
      <c r="H539" s="25">
        <f t="shared" si="268"/>
        <v>0</v>
      </c>
      <c r="I539" s="25">
        <f t="shared" si="268"/>
        <v>0</v>
      </c>
      <c r="J539" s="25">
        <f t="shared" si="268"/>
        <v>539500908.83000004</v>
      </c>
      <c r="K539" s="25">
        <f t="shared" si="268"/>
        <v>426135500</v>
      </c>
    </row>
    <row r="540" spans="1:11" ht="63.75" x14ac:dyDescent="0.25">
      <c r="A540" s="27" t="s">
        <v>30</v>
      </c>
      <c r="B540" s="23" t="s">
        <v>103</v>
      </c>
      <c r="C540" s="23" t="s">
        <v>18</v>
      </c>
      <c r="D540" s="23" t="s">
        <v>489</v>
      </c>
      <c r="E540" s="23"/>
      <c r="F540" s="25">
        <f>F541</f>
        <v>5000000</v>
      </c>
      <c r="G540" s="25">
        <f t="shared" ref="G540:K540" si="269">G541</f>
        <v>0</v>
      </c>
      <c r="H540" s="25">
        <f t="shared" si="269"/>
        <v>0</v>
      </c>
      <c r="I540" s="25">
        <f t="shared" si="269"/>
        <v>0</v>
      </c>
      <c r="J540" s="25">
        <f t="shared" si="269"/>
        <v>5000000</v>
      </c>
      <c r="K540" s="25">
        <f t="shared" si="269"/>
        <v>0</v>
      </c>
    </row>
    <row r="541" spans="1:11" ht="38.25" x14ac:dyDescent="0.25">
      <c r="A541" s="27" t="s">
        <v>120</v>
      </c>
      <c r="B541" s="23" t="s">
        <v>103</v>
      </c>
      <c r="C541" s="23" t="s">
        <v>18</v>
      </c>
      <c r="D541" s="23" t="s">
        <v>489</v>
      </c>
      <c r="E541" s="23" t="s">
        <v>287</v>
      </c>
      <c r="F541" s="25">
        <f>'[1]9.ведомства'!G452</f>
        <v>5000000</v>
      </c>
      <c r="G541" s="25">
        <f>'[1]9.ведомства'!H452</f>
        <v>0</v>
      </c>
      <c r="H541" s="25">
        <f>'[1]9.ведомства'!I452</f>
        <v>0</v>
      </c>
      <c r="I541" s="25">
        <f>'[1]9.ведомства'!J452</f>
        <v>0</v>
      </c>
      <c r="J541" s="25">
        <f>'[1]9.ведомства'!K452</f>
        <v>5000000</v>
      </c>
      <c r="K541" s="25">
        <f>'[1]9.ведомства'!L452</f>
        <v>0</v>
      </c>
    </row>
    <row r="542" spans="1:11" ht="89.25" hidden="1" x14ac:dyDescent="0.25">
      <c r="A542" s="27" t="s">
        <v>510</v>
      </c>
      <c r="B542" s="23" t="s">
        <v>103</v>
      </c>
      <c r="C542" s="23" t="s">
        <v>18</v>
      </c>
      <c r="D542" s="23" t="s">
        <v>511</v>
      </c>
      <c r="E542" s="24"/>
      <c r="F542" s="25">
        <f>F543</f>
        <v>0</v>
      </c>
      <c r="G542" s="25">
        <f t="shared" ref="G542:K542" si="270">G543</f>
        <v>0</v>
      </c>
      <c r="H542" s="25">
        <f t="shared" si="270"/>
        <v>0</v>
      </c>
      <c r="I542" s="25">
        <f t="shared" si="270"/>
        <v>0</v>
      </c>
      <c r="J542" s="25">
        <f t="shared" si="270"/>
        <v>0</v>
      </c>
      <c r="K542" s="25">
        <f t="shared" si="270"/>
        <v>0</v>
      </c>
    </row>
    <row r="543" spans="1:11" ht="38.25" hidden="1" x14ac:dyDescent="0.25">
      <c r="A543" s="27" t="s">
        <v>120</v>
      </c>
      <c r="B543" s="23" t="s">
        <v>103</v>
      </c>
      <c r="C543" s="23" t="s">
        <v>18</v>
      </c>
      <c r="D543" s="23" t="s">
        <v>511</v>
      </c>
      <c r="E543" s="24">
        <v>600</v>
      </c>
      <c r="F543" s="25">
        <f>'[1]9.ведомства'!G454</f>
        <v>0</v>
      </c>
      <c r="G543" s="25">
        <f>'[1]9.ведомства'!H454</f>
        <v>0</v>
      </c>
      <c r="H543" s="25">
        <f>'[1]9.ведомства'!I454</f>
        <v>0</v>
      </c>
      <c r="I543" s="25">
        <f>'[1]9.ведомства'!J454</f>
        <v>0</v>
      </c>
      <c r="J543" s="25">
        <f>'[1]9.ведомства'!K454</f>
        <v>0</v>
      </c>
      <c r="K543" s="25">
        <f>'[1]9.ведомства'!L454</f>
        <v>0</v>
      </c>
    </row>
    <row r="544" spans="1:11" ht="89.25" x14ac:dyDescent="0.25">
      <c r="A544" s="27" t="s">
        <v>512</v>
      </c>
      <c r="B544" s="23" t="s">
        <v>103</v>
      </c>
      <c r="C544" s="23" t="s">
        <v>18</v>
      </c>
      <c r="D544" s="23" t="s">
        <v>513</v>
      </c>
      <c r="E544" s="24"/>
      <c r="F544" s="25">
        <f>F545</f>
        <v>426135500</v>
      </c>
      <c r="G544" s="25">
        <f t="shared" ref="G544:K544" si="271">G545</f>
        <v>426135500</v>
      </c>
      <c r="H544" s="25">
        <f t="shared" si="271"/>
        <v>0</v>
      </c>
      <c r="I544" s="25">
        <f t="shared" si="271"/>
        <v>0</v>
      </c>
      <c r="J544" s="25">
        <f t="shared" si="271"/>
        <v>426135500</v>
      </c>
      <c r="K544" s="25">
        <f t="shared" si="271"/>
        <v>426135500</v>
      </c>
    </row>
    <row r="545" spans="1:11" ht="38.25" x14ac:dyDescent="0.25">
      <c r="A545" s="27" t="s">
        <v>120</v>
      </c>
      <c r="B545" s="23" t="s">
        <v>103</v>
      </c>
      <c r="C545" s="23" t="s">
        <v>18</v>
      </c>
      <c r="D545" s="23" t="s">
        <v>513</v>
      </c>
      <c r="E545" s="24">
        <v>600</v>
      </c>
      <c r="F545" s="25">
        <f>'[1]9.ведомства'!G456</f>
        <v>426135500</v>
      </c>
      <c r="G545" s="25">
        <f>'[1]9.ведомства'!H456</f>
        <v>426135500</v>
      </c>
      <c r="H545" s="25">
        <f>'[1]9.ведомства'!I456</f>
        <v>0</v>
      </c>
      <c r="I545" s="25">
        <f>'[1]9.ведомства'!J456</f>
        <v>0</v>
      </c>
      <c r="J545" s="25">
        <f>'[1]9.ведомства'!K456</f>
        <v>426135500</v>
      </c>
      <c r="K545" s="25">
        <f>'[1]9.ведомства'!L456</f>
        <v>426135500</v>
      </c>
    </row>
    <row r="546" spans="1:11" ht="63.75" x14ac:dyDescent="0.25">
      <c r="A546" s="27" t="s">
        <v>514</v>
      </c>
      <c r="B546" s="23" t="s">
        <v>103</v>
      </c>
      <c r="C546" s="23" t="s">
        <v>18</v>
      </c>
      <c r="D546" s="23" t="s">
        <v>515</v>
      </c>
      <c r="E546" s="24"/>
      <c r="F546" s="25">
        <f>F547</f>
        <v>107615408.83</v>
      </c>
      <c r="G546" s="25">
        <f t="shared" ref="G546:K546" si="272">G547</f>
        <v>0</v>
      </c>
      <c r="H546" s="25">
        <f t="shared" si="272"/>
        <v>0</v>
      </c>
      <c r="I546" s="25">
        <f t="shared" si="272"/>
        <v>0</v>
      </c>
      <c r="J546" s="25">
        <f t="shared" si="272"/>
        <v>107615408.83</v>
      </c>
      <c r="K546" s="25">
        <f t="shared" si="272"/>
        <v>0</v>
      </c>
    </row>
    <row r="547" spans="1:11" ht="38.25" x14ac:dyDescent="0.25">
      <c r="A547" s="27" t="s">
        <v>120</v>
      </c>
      <c r="B547" s="23" t="s">
        <v>103</v>
      </c>
      <c r="C547" s="23" t="s">
        <v>18</v>
      </c>
      <c r="D547" s="23" t="s">
        <v>515</v>
      </c>
      <c r="E547" s="24">
        <v>600</v>
      </c>
      <c r="F547" s="25">
        <f>'[1]9.ведомства'!G458</f>
        <v>107615408.83</v>
      </c>
      <c r="G547" s="25">
        <f>'[1]9.ведомства'!H458</f>
        <v>0</v>
      </c>
      <c r="H547" s="25">
        <f>'[1]9.ведомства'!I458</f>
        <v>0</v>
      </c>
      <c r="I547" s="25">
        <f>'[1]9.ведомства'!J458</f>
        <v>0</v>
      </c>
      <c r="J547" s="25">
        <f>'[1]9.ведомства'!K458</f>
        <v>107615408.83</v>
      </c>
      <c r="K547" s="25">
        <f>'[1]9.ведомства'!L458</f>
        <v>0</v>
      </c>
    </row>
    <row r="548" spans="1:11" ht="63.75" hidden="1" x14ac:dyDescent="0.25">
      <c r="A548" s="27" t="s">
        <v>516</v>
      </c>
      <c r="B548" s="23" t="s">
        <v>103</v>
      </c>
      <c r="C548" s="23" t="s">
        <v>18</v>
      </c>
      <c r="D548" s="23" t="s">
        <v>517</v>
      </c>
      <c r="E548" s="24"/>
      <c r="F548" s="25">
        <f>F549</f>
        <v>0</v>
      </c>
      <c r="G548" s="25">
        <f t="shared" ref="G548:K548" si="273">G549</f>
        <v>0</v>
      </c>
      <c r="H548" s="25">
        <f t="shared" si="273"/>
        <v>0</v>
      </c>
      <c r="I548" s="25">
        <f t="shared" si="273"/>
        <v>0</v>
      </c>
      <c r="J548" s="25">
        <f t="shared" si="273"/>
        <v>0</v>
      </c>
      <c r="K548" s="25">
        <f t="shared" si="273"/>
        <v>0</v>
      </c>
    </row>
    <row r="549" spans="1:11" ht="38.25" hidden="1" x14ac:dyDescent="0.25">
      <c r="A549" s="27" t="s">
        <v>120</v>
      </c>
      <c r="B549" s="23" t="s">
        <v>103</v>
      </c>
      <c r="C549" s="23" t="s">
        <v>18</v>
      </c>
      <c r="D549" s="23" t="s">
        <v>517</v>
      </c>
      <c r="E549" s="24">
        <v>600</v>
      </c>
      <c r="F549" s="25">
        <f>'[1]9.ведомства'!G460</f>
        <v>0</v>
      </c>
      <c r="G549" s="25">
        <f>'[1]9.ведомства'!H460</f>
        <v>0</v>
      </c>
      <c r="H549" s="25">
        <f>'[1]9.ведомства'!I460</f>
        <v>0</v>
      </c>
      <c r="I549" s="25">
        <f>'[1]9.ведомства'!J460</f>
        <v>0</v>
      </c>
      <c r="J549" s="25">
        <f>'[1]9.ведомства'!K460</f>
        <v>0</v>
      </c>
      <c r="K549" s="25">
        <f>'[1]9.ведомства'!L460</f>
        <v>0</v>
      </c>
    </row>
    <row r="550" spans="1:11" ht="76.5" hidden="1" x14ac:dyDescent="0.25">
      <c r="A550" s="27" t="s">
        <v>518</v>
      </c>
      <c r="B550" s="23" t="s">
        <v>103</v>
      </c>
      <c r="C550" s="23" t="s">
        <v>18</v>
      </c>
      <c r="D550" s="23" t="s">
        <v>519</v>
      </c>
      <c r="E550" s="24"/>
      <c r="F550" s="25">
        <f>F551</f>
        <v>0</v>
      </c>
      <c r="G550" s="25">
        <f t="shared" ref="G550:K550" si="274">G551</f>
        <v>0</v>
      </c>
      <c r="H550" s="25">
        <f t="shared" si="274"/>
        <v>0</v>
      </c>
      <c r="I550" s="25">
        <f t="shared" si="274"/>
        <v>0</v>
      </c>
      <c r="J550" s="25">
        <f t="shared" si="274"/>
        <v>0</v>
      </c>
      <c r="K550" s="25">
        <f t="shared" si="274"/>
        <v>0</v>
      </c>
    </row>
    <row r="551" spans="1:11" ht="38.25" hidden="1" x14ac:dyDescent="0.25">
      <c r="A551" s="27" t="s">
        <v>120</v>
      </c>
      <c r="B551" s="23" t="s">
        <v>103</v>
      </c>
      <c r="C551" s="23" t="s">
        <v>18</v>
      </c>
      <c r="D551" s="23" t="s">
        <v>519</v>
      </c>
      <c r="E551" s="24">
        <v>600</v>
      </c>
      <c r="F551" s="25">
        <f>'[1]9.ведомства'!G462</f>
        <v>0</v>
      </c>
      <c r="G551" s="25">
        <f>'[1]9.ведомства'!H462</f>
        <v>0</v>
      </c>
      <c r="H551" s="25">
        <f>'[1]9.ведомства'!I462</f>
        <v>0</v>
      </c>
      <c r="I551" s="25">
        <f>'[1]9.ведомства'!J462</f>
        <v>0</v>
      </c>
      <c r="J551" s="25">
        <f>'[1]9.ведомства'!K462</f>
        <v>0</v>
      </c>
      <c r="K551" s="25">
        <f>'[1]9.ведомства'!L462</f>
        <v>0</v>
      </c>
    </row>
    <row r="552" spans="1:11" ht="25.5" x14ac:dyDescent="0.25">
      <c r="A552" s="27" t="s">
        <v>520</v>
      </c>
      <c r="B552" s="23" t="s">
        <v>103</v>
      </c>
      <c r="C552" s="23" t="s">
        <v>18</v>
      </c>
      <c r="D552" s="23" t="s">
        <v>521</v>
      </c>
      <c r="E552" s="24"/>
      <c r="F552" s="25">
        <f>F553</f>
        <v>750000</v>
      </c>
      <c r="G552" s="25">
        <f t="shared" ref="G552:K552" si="275">G553</f>
        <v>0</v>
      </c>
      <c r="H552" s="25">
        <f t="shared" si="275"/>
        <v>0</v>
      </c>
      <c r="I552" s="25">
        <f t="shared" si="275"/>
        <v>0</v>
      </c>
      <c r="J552" s="25">
        <f t="shared" si="275"/>
        <v>750000</v>
      </c>
      <c r="K552" s="25">
        <f t="shared" si="275"/>
        <v>0</v>
      </c>
    </row>
    <row r="553" spans="1:11" ht="38.25" x14ac:dyDescent="0.25">
      <c r="A553" s="27" t="s">
        <v>120</v>
      </c>
      <c r="B553" s="23" t="s">
        <v>103</v>
      </c>
      <c r="C553" s="23" t="s">
        <v>18</v>
      </c>
      <c r="D553" s="23" t="s">
        <v>521</v>
      </c>
      <c r="E553" s="24">
        <v>600</v>
      </c>
      <c r="F553" s="25">
        <f>'[1]9.ведомства'!G464</f>
        <v>750000</v>
      </c>
      <c r="G553" s="25">
        <f>'[1]9.ведомства'!H464</f>
        <v>0</v>
      </c>
      <c r="H553" s="25">
        <f>'[1]9.ведомства'!I464</f>
        <v>0</v>
      </c>
      <c r="I553" s="25">
        <f>'[1]9.ведомства'!J464</f>
        <v>0</v>
      </c>
      <c r="J553" s="25">
        <f>'[1]9.ведомства'!K464</f>
        <v>750000</v>
      </c>
      <c r="K553" s="25">
        <f>'[1]9.ведомства'!L464</f>
        <v>0</v>
      </c>
    </row>
    <row r="554" spans="1:11" ht="51" x14ac:dyDescent="0.25">
      <c r="A554" s="27" t="s">
        <v>498</v>
      </c>
      <c r="B554" s="23" t="s">
        <v>103</v>
      </c>
      <c r="C554" s="23" t="s">
        <v>18</v>
      </c>
      <c r="D554" s="23" t="s">
        <v>499</v>
      </c>
      <c r="E554" s="24"/>
      <c r="F554" s="25">
        <f>F557+F559+F555+F561+F563</f>
        <v>3658739.22</v>
      </c>
      <c r="G554" s="25">
        <f t="shared" ref="G554:K554" si="276">G557+G559+G555+G561+G563</f>
        <v>2353303.9700000002</v>
      </c>
      <c r="H554" s="25">
        <f t="shared" si="276"/>
        <v>0</v>
      </c>
      <c r="I554" s="25">
        <f t="shared" si="276"/>
        <v>0</v>
      </c>
      <c r="J554" s="25">
        <f t="shared" si="276"/>
        <v>3658739.22</v>
      </c>
      <c r="K554" s="25">
        <f t="shared" si="276"/>
        <v>2353303.9700000002</v>
      </c>
    </row>
    <row r="555" spans="1:11" ht="63.75" hidden="1" x14ac:dyDescent="0.25">
      <c r="A555" s="27" t="s">
        <v>522</v>
      </c>
      <c r="B555" s="23" t="s">
        <v>103</v>
      </c>
      <c r="C555" s="23" t="s">
        <v>18</v>
      </c>
      <c r="D555" s="23" t="s">
        <v>523</v>
      </c>
      <c r="E555" s="24"/>
      <c r="F555" s="25">
        <f>F556</f>
        <v>2353303.9700000002</v>
      </c>
      <c r="G555" s="25">
        <f t="shared" ref="G555:K555" si="277">G556</f>
        <v>2353303.9700000002</v>
      </c>
      <c r="H555" s="25">
        <f t="shared" si="277"/>
        <v>-2353303.9700000002</v>
      </c>
      <c r="I555" s="25">
        <f t="shared" si="277"/>
        <v>-2353303.9700000002</v>
      </c>
      <c r="J555" s="25">
        <f t="shared" si="277"/>
        <v>0</v>
      </c>
      <c r="K555" s="25">
        <f t="shared" si="277"/>
        <v>0</v>
      </c>
    </row>
    <row r="556" spans="1:11" ht="38.25" hidden="1" x14ac:dyDescent="0.25">
      <c r="A556" s="27" t="s">
        <v>120</v>
      </c>
      <c r="B556" s="23" t="s">
        <v>103</v>
      </c>
      <c r="C556" s="23" t="s">
        <v>18</v>
      </c>
      <c r="D556" s="23" t="s">
        <v>523</v>
      </c>
      <c r="E556" s="24">
        <v>600</v>
      </c>
      <c r="F556" s="25">
        <f>'[1]9.ведомства'!G467</f>
        <v>2353303.9700000002</v>
      </c>
      <c r="G556" s="25">
        <f>'[1]9.ведомства'!H467</f>
        <v>2353303.9700000002</v>
      </c>
      <c r="H556" s="25">
        <f>'[1]9.ведомства'!I467</f>
        <v>-2353303.9700000002</v>
      </c>
      <c r="I556" s="25">
        <f>'[1]9.ведомства'!J467</f>
        <v>-2353303.9700000002</v>
      </c>
      <c r="J556" s="25">
        <f>'[1]9.ведомства'!K467</f>
        <v>0</v>
      </c>
      <c r="K556" s="25">
        <f>'[1]9.ведомства'!L467</f>
        <v>0</v>
      </c>
    </row>
    <row r="557" spans="1:11" ht="38.25" x14ac:dyDescent="0.25">
      <c r="A557" s="27" t="s">
        <v>524</v>
      </c>
      <c r="B557" s="23" t="s">
        <v>103</v>
      </c>
      <c r="C557" s="23" t="s">
        <v>18</v>
      </c>
      <c r="D557" s="23" t="s">
        <v>525</v>
      </c>
      <c r="E557" s="24"/>
      <c r="F557" s="25">
        <f>F558</f>
        <v>50000</v>
      </c>
      <c r="G557" s="25">
        <f t="shared" ref="G557:K557" si="278">G558</f>
        <v>0</v>
      </c>
      <c r="H557" s="25">
        <f t="shared" si="278"/>
        <v>0</v>
      </c>
      <c r="I557" s="25">
        <f t="shared" si="278"/>
        <v>0</v>
      </c>
      <c r="J557" s="25">
        <f t="shared" si="278"/>
        <v>50000</v>
      </c>
      <c r="K557" s="25">
        <f t="shared" si="278"/>
        <v>0</v>
      </c>
    </row>
    <row r="558" spans="1:11" ht="38.25" x14ac:dyDescent="0.25">
      <c r="A558" s="27" t="s">
        <v>120</v>
      </c>
      <c r="B558" s="23" t="s">
        <v>103</v>
      </c>
      <c r="C558" s="23" t="s">
        <v>18</v>
      </c>
      <c r="D558" s="23" t="s">
        <v>525</v>
      </c>
      <c r="E558" s="24">
        <v>600</v>
      </c>
      <c r="F558" s="25">
        <f>'[1]9.ведомства'!G469</f>
        <v>50000</v>
      </c>
      <c r="G558" s="25">
        <f>'[1]9.ведомства'!H469</f>
        <v>0</v>
      </c>
      <c r="H558" s="25">
        <f>'[1]9.ведомства'!I469</f>
        <v>0</v>
      </c>
      <c r="I558" s="25">
        <f>'[1]9.ведомства'!J469</f>
        <v>0</v>
      </c>
      <c r="J558" s="25">
        <f>'[1]9.ведомства'!K469</f>
        <v>50000</v>
      </c>
      <c r="K558" s="25">
        <f>'[1]9.ведомства'!L469</f>
        <v>0</v>
      </c>
    </row>
    <row r="559" spans="1:11" ht="38.25" x14ac:dyDescent="0.25">
      <c r="A559" s="27" t="s">
        <v>500</v>
      </c>
      <c r="B559" s="23" t="s">
        <v>103</v>
      </c>
      <c r="C559" s="23" t="s">
        <v>18</v>
      </c>
      <c r="D559" s="23" t="s">
        <v>501</v>
      </c>
      <c r="E559" s="24"/>
      <c r="F559" s="25">
        <f>F560</f>
        <v>340000</v>
      </c>
      <c r="G559" s="25">
        <f t="shared" ref="G559:K559" si="279">G560</f>
        <v>0</v>
      </c>
      <c r="H559" s="25">
        <f t="shared" si="279"/>
        <v>0</v>
      </c>
      <c r="I559" s="25">
        <f t="shared" si="279"/>
        <v>0</v>
      </c>
      <c r="J559" s="25">
        <f t="shared" si="279"/>
        <v>340000</v>
      </c>
      <c r="K559" s="25">
        <f t="shared" si="279"/>
        <v>0</v>
      </c>
    </row>
    <row r="560" spans="1:11" ht="38.25" x14ac:dyDescent="0.25">
      <c r="A560" s="27" t="s">
        <v>120</v>
      </c>
      <c r="B560" s="23" t="s">
        <v>103</v>
      </c>
      <c r="C560" s="23" t="s">
        <v>18</v>
      </c>
      <c r="D560" s="23" t="s">
        <v>501</v>
      </c>
      <c r="E560" s="24">
        <v>600</v>
      </c>
      <c r="F560" s="25">
        <f>'[1]9.ведомства'!G471</f>
        <v>340000</v>
      </c>
      <c r="G560" s="25">
        <f>'[1]9.ведомства'!H471</f>
        <v>0</v>
      </c>
      <c r="H560" s="25">
        <f>'[1]9.ведомства'!I471</f>
        <v>0</v>
      </c>
      <c r="I560" s="25">
        <f>'[1]9.ведомства'!J471</f>
        <v>0</v>
      </c>
      <c r="J560" s="25">
        <f>'[1]9.ведомства'!K471</f>
        <v>340000</v>
      </c>
      <c r="K560" s="25">
        <f>'[1]9.ведомства'!L471</f>
        <v>0</v>
      </c>
    </row>
    <row r="561" spans="1:11" ht="63.75" x14ac:dyDescent="0.25">
      <c r="A561" s="27" t="s">
        <v>526</v>
      </c>
      <c r="B561" s="23" t="s">
        <v>103</v>
      </c>
      <c r="C561" s="23" t="s">
        <v>18</v>
      </c>
      <c r="D561" s="23" t="s">
        <v>527</v>
      </c>
      <c r="E561" s="23"/>
      <c r="F561" s="25">
        <f>F562</f>
        <v>915435.25</v>
      </c>
      <c r="G561" s="25">
        <f t="shared" ref="G561:K561" si="280">G562</f>
        <v>0</v>
      </c>
      <c r="H561" s="25">
        <f t="shared" si="280"/>
        <v>0</v>
      </c>
      <c r="I561" s="25">
        <f t="shared" si="280"/>
        <v>0</v>
      </c>
      <c r="J561" s="25">
        <f t="shared" si="280"/>
        <v>915435.25</v>
      </c>
      <c r="K561" s="25">
        <f t="shared" si="280"/>
        <v>0</v>
      </c>
    </row>
    <row r="562" spans="1:11" ht="38.25" x14ac:dyDescent="0.25">
      <c r="A562" s="27" t="s">
        <v>120</v>
      </c>
      <c r="B562" s="23" t="s">
        <v>103</v>
      </c>
      <c r="C562" s="23" t="s">
        <v>18</v>
      </c>
      <c r="D562" s="23" t="s">
        <v>527</v>
      </c>
      <c r="E562" s="23" t="s">
        <v>287</v>
      </c>
      <c r="F562" s="25">
        <f>'[1]9.ведомства'!G473</f>
        <v>915435.25</v>
      </c>
      <c r="G562" s="25">
        <f>'[1]9.ведомства'!H473</f>
        <v>0</v>
      </c>
      <c r="H562" s="25">
        <f>'[1]9.ведомства'!I473</f>
        <v>0</v>
      </c>
      <c r="I562" s="25">
        <f>'[1]9.ведомства'!J473</f>
        <v>0</v>
      </c>
      <c r="J562" s="25">
        <f>'[1]9.ведомства'!K473</f>
        <v>915435.25</v>
      </c>
      <c r="K562" s="25">
        <f>'[1]9.ведомства'!L473</f>
        <v>0</v>
      </c>
    </row>
    <row r="563" spans="1:11" ht="63.75" x14ac:dyDescent="0.25">
      <c r="A563" s="27" t="s">
        <v>522</v>
      </c>
      <c r="B563" s="23" t="s">
        <v>103</v>
      </c>
      <c r="C563" s="23" t="s">
        <v>18</v>
      </c>
      <c r="D563" s="23" t="s">
        <v>528</v>
      </c>
      <c r="E563" s="24"/>
      <c r="F563" s="25">
        <f>F564</f>
        <v>0</v>
      </c>
      <c r="G563" s="25">
        <f t="shared" ref="G563:K563" si="281">G564</f>
        <v>0</v>
      </c>
      <c r="H563" s="25">
        <f t="shared" si="281"/>
        <v>2353303.9700000002</v>
      </c>
      <c r="I563" s="25">
        <f t="shared" si="281"/>
        <v>2353303.9700000002</v>
      </c>
      <c r="J563" s="25">
        <f t="shared" si="281"/>
        <v>2353303.9700000002</v>
      </c>
      <c r="K563" s="25">
        <f t="shared" si="281"/>
        <v>2353303.9700000002</v>
      </c>
    </row>
    <row r="564" spans="1:11" ht="38.25" x14ac:dyDescent="0.25">
      <c r="A564" s="27" t="s">
        <v>120</v>
      </c>
      <c r="B564" s="23" t="s">
        <v>103</v>
      </c>
      <c r="C564" s="23" t="s">
        <v>18</v>
      </c>
      <c r="D564" s="23" t="s">
        <v>528</v>
      </c>
      <c r="E564" s="24">
        <v>600</v>
      </c>
      <c r="F564" s="25">
        <f>'[1]9.ведомства'!G475</f>
        <v>0</v>
      </c>
      <c r="G564" s="25">
        <f>'[1]9.ведомства'!H475</f>
        <v>0</v>
      </c>
      <c r="H564" s="25">
        <f>'[1]9.ведомства'!I475</f>
        <v>2353303.9700000002</v>
      </c>
      <c r="I564" s="25">
        <f>'[1]9.ведомства'!J475</f>
        <v>2353303.9700000002</v>
      </c>
      <c r="J564" s="25">
        <f>'[1]9.ведомства'!K475</f>
        <v>2353303.9700000002</v>
      </c>
      <c r="K564" s="25">
        <f>'[1]9.ведомства'!L475</f>
        <v>2353303.9700000002</v>
      </c>
    </row>
    <row r="565" spans="1:11" ht="38.25" x14ac:dyDescent="0.25">
      <c r="A565" s="27" t="s">
        <v>502</v>
      </c>
      <c r="B565" s="23" t="s">
        <v>103</v>
      </c>
      <c r="C565" s="23" t="s">
        <v>18</v>
      </c>
      <c r="D565" s="23" t="s">
        <v>503</v>
      </c>
      <c r="E565" s="24"/>
      <c r="F565" s="25">
        <f>F568+F566</f>
        <v>80000000</v>
      </c>
      <c r="G565" s="25">
        <f t="shared" ref="G565:K565" si="282">G568+G566</f>
        <v>48880000</v>
      </c>
      <c r="H565" s="25">
        <f t="shared" si="282"/>
        <v>0</v>
      </c>
      <c r="I565" s="25">
        <f t="shared" si="282"/>
        <v>0</v>
      </c>
      <c r="J565" s="25">
        <f t="shared" si="282"/>
        <v>80000000</v>
      </c>
      <c r="K565" s="25">
        <f t="shared" si="282"/>
        <v>48880000</v>
      </c>
    </row>
    <row r="566" spans="1:11" ht="38.25" x14ac:dyDescent="0.25">
      <c r="A566" s="27" t="s">
        <v>529</v>
      </c>
      <c r="B566" s="23" t="s">
        <v>103</v>
      </c>
      <c r="C566" s="23" t="s">
        <v>18</v>
      </c>
      <c r="D566" s="23" t="s">
        <v>530</v>
      </c>
      <c r="E566" s="24"/>
      <c r="F566" s="25">
        <f>F567</f>
        <v>48880000</v>
      </c>
      <c r="G566" s="25">
        <f t="shared" ref="G566:K566" si="283">G567</f>
        <v>48880000</v>
      </c>
      <c r="H566" s="25">
        <f t="shared" si="283"/>
        <v>0</v>
      </c>
      <c r="I566" s="25">
        <f t="shared" si="283"/>
        <v>0</v>
      </c>
      <c r="J566" s="25">
        <f t="shared" si="283"/>
        <v>48880000</v>
      </c>
      <c r="K566" s="25">
        <f t="shared" si="283"/>
        <v>48880000</v>
      </c>
    </row>
    <row r="567" spans="1:11" ht="38.25" x14ac:dyDescent="0.25">
      <c r="A567" s="27" t="s">
        <v>258</v>
      </c>
      <c r="B567" s="23" t="s">
        <v>103</v>
      </c>
      <c r="C567" s="23" t="s">
        <v>18</v>
      </c>
      <c r="D567" s="23" t="s">
        <v>530</v>
      </c>
      <c r="E567" s="24">
        <v>400</v>
      </c>
      <c r="F567" s="25">
        <f>'[1]9.ведомства'!G207</f>
        <v>48880000</v>
      </c>
      <c r="G567" s="25">
        <f>'[1]9.ведомства'!H207</f>
        <v>48880000</v>
      </c>
      <c r="H567" s="25">
        <f>'[1]9.ведомства'!I207</f>
        <v>0</v>
      </c>
      <c r="I567" s="25">
        <f>'[1]9.ведомства'!J207</f>
        <v>0</v>
      </c>
      <c r="J567" s="25">
        <f>'[1]9.ведомства'!K207</f>
        <v>48880000</v>
      </c>
      <c r="K567" s="25">
        <f>'[1]9.ведомства'!L207</f>
        <v>48880000</v>
      </c>
    </row>
    <row r="568" spans="1:11" ht="63.75" x14ac:dyDescent="0.25">
      <c r="A568" s="28" t="s">
        <v>504</v>
      </c>
      <c r="B568" s="23" t="s">
        <v>103</v>
      </c>
      <c r="C568" s="23" t="s">
        <v>18</v>
      </c>
      <c r="D568" s="23" t="s">
        <v>505</v>
      </c>
      <c r="E568" s="24"/>
      <c r="F568" s="25">
        <f>F569</f>
        <v>31120000</v>
      </c>
      <c r="G568" s="25">
        <f t="shared" ref="G568:K568" si="284">G569</f>
        <v>0</v>
      </c>
      <c r="H568" s="25">
        <f t="shared" si="284"/>
        <v>0</v>
      </c>
      <c r="I568" s="25">
        <f t="shared" si="284"/>
        <v>0</v>
      </c>
      <c r="J568" s="25">
        <f t="shared" si="284"/>
        <v>31120000</v>
      </c>
      <c r="K568" s="25">
        <f t="shared" si="284"/>
        <v>0</v>
      </c>
    </row>
    <row r="569" spans="1:11" ht="38.25" x14ac:dyDescent="0.25">
      <c r="A569" s="27" t="s">
        <v>258</v>
      </c>
      <c r="B569" s="23" t="s">
        <v>103</v>
      </c>
      <c r="C569" s="23" t="s">
        <v>18</v>
      </c>
      <c r="D569" s="23" t="s">
        <v>505</v>
      </c>
      <c r="E569" s="24">
        <v>400</v>
      </c>
      <c r="F569" s="25">
        <f>'[1]9.ведомства'!G209</f>
        <v>31120000</v>
      </c>
      <c r="G569" s="25">
        <f>'[1]9.ведомства'!H209</f>
        <v>0</v>
      </c>
      <c r="H569" s="25">
        <f>'[1]9.ведомства'!I209</f>
        <v>0</v>
      </c>
      <c r="I569" s="25">
        <f>'[1]9.ведомства'!J209</f>
        <v>0</v>
      </c>
      <c r="J569" s="25">
        <f>'[1]9.ведомства'!K209</f>
        <v>31120000</v>
      </c>
      <c r="K569" s="25">
        <f>'[1]9.ведомства'!L209</f>
        <v>0</v>
      </c>
    </row>
    <row r="570" spans="1:11" x14ac:dyDescent="0.25">
      <c r="A570" s="27" t="s">
        <v>531</v>
      </c>
      <c r="B570" s="23" t="s">
        <v>103</v>
      </c>
      <c r="C570" s="23" t="s">
        <v>18</v>
      </c>
      <c r="D570" s="23" t="s">
        <v>532</v>
      </c>
      <c r="E570" s="24"/>
      <c r="F570" s="25">
        <f>F571</f>
        <v>26774251.420000002</v>
      </c>
      <c r="G570" s="25">
        <f t="shared" ref="G570:K570" si="285">G571</f>
        <v>22742900</v>
      </c>
      <c r="H570" s="25">
        <f t="shared" si="285"/>
        <v>0</v>
      </c>
      <c r="I570" s="25">
        <f t="shared" si="285"/>
        <v>0</v>
      </c>
      <c r="J570" s="25">
        <f t="shared" si="285"/>
        <v>26774251.420000002</v>
      </c>
      <c r="K570" s="25">
        <f t="shared" si="285"/>
        <v>22742900</v>
      </c>
    </row>
    <row r="571" spans="1:11" ht="51" x14ac:dyDescent="0.25">
      <c r="A571" s="27" t="s">
        <v>533</v>
      </c>
      <c r="B571" s="23" t="s">
        <v>103</v>
      </c>
      <c r="C571" s="23" t="s">
        <v>18</v>
      </c>
      <c r="D571" s="23" t="s">
        <v>534</v>
      </c>
      <c r="E571" s="24"/>
      <c r="F571" s="25">
        <f>F572+F574+F576</f>
        <v>26774251.420000002</v>
      </c>
      <c r="G571" s="25">
        <f t="shared" ref="G571:K571" si="286">G572+G574+G576</f>
        <v>22742900</v>
      </c>
      <c r="H571" s="25">
        <f t="shared" si="286"/>
        <v>0</v>
      </c>
      <c r="I571" s="25">
        <f t="shared" si="286"/>
        <v>0</v>
      </c>
      <c r="J571" s="25">
        <f t="shared" si="286"/>
        <v>26774251.420000002</v>
      </c>
      <c r="K571" s="25">
        <f t="shared" si="286"/>
        <v>22742900</v>
      </c>
    </row>
    <row r="572" spans="1:11" ht="89.25" x14ac:dyDescent="0.25">
      <c r="A572" s="27" t="s">
        <v>535</v>
      </c>
      <c r="B572" s="23" t="s">
        <v>103</v>
      </c>
      <c r="C572" s="23" t="s">
        <v>18</v>
      </c>
      <c r="D572" s="23" t="s">
        <v>536</v>
      </c>
      <c r="E572" s="24"/>
      <c r="F572" s="25">
        <f>F573</f>
        <v>1756000</v>
      </c>
      <c r="G572" s="25">
        <f t="shared" ref="G572:K572" si="287">G573</f>
        <v>1756000</v>
      </c>
      <c r="H572" s="25">
        <f t="shared" si="287"/>
        <v>0</v>
      </c>
      <c r="I572" s="25">
        <f t="shared" si="287"/>
        <v>0</v>
      </c>
      <c r="J572" s="25">
        <f t="shared" si="287"/>
        <v>1756000</v>
      </c>
      <c r="K572" s="25">
        <f t="shared" si="287"/>
        <v>1756000</v>
      </c>
    </row>
    <row r="573" spans="1:11" ht="38.25" x14ac:dyDescent="0.25">
      <c r="A573" s="27" t="s">
        <v>120</v>
      </c>
      <c r="B573" s="23" t="s">
        <v>103</v>
      </c>
      <c r="C573" s="23" t="s">
        <v>18</v>
      </c>
      <c r="D573" s="23" t="s">
        <v>536</v>
      </c>
      <c r="E573" s="24">
        <v>600</v>
      </c>
      <c r="F573" s="25">
        <f>'[1]9.ведомства'!G479</f>
        <v>1756000</v>
      </c>
      <c r="G573" s="25">
        <f>'[1]9.ведомства'!H479</f>
        <v>1756000</v>
      </c>
      <c r="H573" s="25">
        <f>'[1]9.ведомства'!I479</f>
        <v>0</v>
      </c>
      <c r="I573" s="25">
        <f>'[1]9.ведомства'!J479</f>
        <v>0</v>
      </c>
      <c r="J573" s="25">
        <f>'[1]9.ведомства'!K479</f>
        <v>1756000</v>
      </c>
      <c r="K573" s="25">
        <f>'[1]9.ведомства'!L479</f>
        <v>1756000</v>
      </c>
    </row>
    <row r="574" spans="1:11" ht="25.5" x14ac:dyDescent="0.25">
      <c r="A574" s="27" t="s">
        <v>537</v>
      </c>
      <c r="B574" s="23" t="s">
        <v>103</v>
      </c>
      <c r="C574" s="23" t="s">
        <v>18</v>
      </c>
      <c r="D574" s="23" t="s">
        <v>538</v>
      </c>
      <c r="E574" s="24"/>
      <c r="F574" s="25">
        <f>F575</f>
        <v>20986900</v>
      </c>
      <c r="G574" s="25">
        <f t="shared" ref="G574:K574" si="288">G575</f>
        <v>20986900</v>
      </c>
      <c r="H574" s="25">
        <f t="shared" si="288"/>
        <v>0</v>
      </c>
      <c r="I574" s="25">
        <f t="shared" si="288"/>
        <v>0</v>
      </c>
      <c r="J574" s="25">
        <f t="shared" si="288"/>
        <v>20986900</v>
      </c>
      <c r="K574" s="25">
        <f t="shared" si="288"/>
        <v>20986900</v>
      </c>
    </row>
    <row r="575" spans="1:11" ht="38.25" x14ac:dyDescent="0.25">
      <c r="A575" s="27" t="s">
        <v>120</v>
      </c>
      <c r="B575" s="23" t="s">
        <v>103</v>
      </c>
      <c r="C575" s="23" t="s">
        <v>18</v>
      </c>
      <c r="D575" s="23" t="s">
        <v>538</v>
      </c>
      <c r="E575" s="24">
        <v>600</v>
      </c>
      <c r="F575" s="25">
        <f>'[1]9.ведомства'!G481</f>
        <v>20986900</v>
      </c>
      <c r="G575" s="25">
        <f>'[1]9.ведомства'!H481</f>
        <v>20986900</v>
      </c>
      <c r="H575" s="25">
        <f>'[1]9.ведомства'!I481</f>
        <v>0</v>
      </c>
      <c r="I575" s="25">
        <f>'[1]9.ведомства'!J481</f>
        <v>0</v>
      </c>
      <c r="J575" s="25">
        <f>'[1]9.ведомства'!K481</f>
        <v>20986900</v>
      </c>
      <c r="K575" s="25">
        <f>'[1]9.ведомства'!L481</f>
        <v>20986900</v>
      </c>
    </row>
    <row r="576" spans="1:11" ht="89.25" x14ac:dyDescent="0.25">
      <c r="A576" s="27" t="s">
        <v>539</v>
      </c>
      <c r="B576" s="23" t="s">
        <v>103</v>
      </c>
      <c r="C576" s="23" t="s">
        <v>18</v>
      </c>
      <c r="D576" s="23" t="s">
        <v>540</v>
      </c>
      <c r="E576" s="24"/>
      <c r="F576" s="25">
        <f>F577</f>
        <v>4031351.42</v>
      </c>
      <c r="G576" s="25">
        <f t="shared" ref="G576:K576" si="289">G577</f>
        <v>0</v>
      </c>
      <c r="H576" s="25">
        <f t="shared" si="289"/>
        <v>0</v>
      </c>
      <c r="I576" s="25">
        <f t="shared" si="289"/>
        <v>0</v>
      </c>
      <c r="J576" s="25">
        <f t="shared" si="289"/>
        <v>4031351.42</v>
      </c>
      <c r="K576" s="25">
        <f t="shared" si="289"/>
        <v>0</v>
      </c>
    </row>
    <row r="577" spans="1:11" ht="38.25" x14ac:dyDescent="0.25">
      <c r="A577" s="27" t="s">
        <v>120</v>
      </c>
      <c r="B577" s="23" t="s">
        <v>103</v>
      </c>
      <c r="C577" s="23" t="s">
        <v>18</v>
      </c>
      <c r="D577" s="23" t="s">
        <v>540</v>
      </c>
      <c r="E577" s="24">
        <v>600</v>
      </c>
      <c r="F577" s="25">
        <f>'[1]9.ведомства'!G483</f>
        <v>4031351.42</v>
      </c>
      <c r="G577" s="25">
        <f>'[1]9.ведомства'!H483</f>
        <v>0</v>
      </c>
      <c r="H577" s="25">
        <f>'[1]9.ведомства'!I483</f>
        <v>0</v>
      </c>
      <c r="I577" s="25">
        <f>'[1]9.ведомства'!J483</f>
        <v>0</v>
      </c>
      <c r="J577" s="25">
        <f>'[1]9.ведомства'!K483</f>
        <v>4031351.42</v>
      </c>
      <c r="K577" s="25">
        <f>'[1]9.ведомства'!L483</f>
        <v>0</v>
      </c>
    </row>
    <row r="578" spans="1:11" x14ac:dyDescent="0.25">
      <c r="A578" s="27" t="s">
        <v>541</v>
      </c>
      <c r="B578" s="23" t="s">
        <v>103</v>
      </c>
      <c r="C578" s="23" t="s">
        <v>33</v>
      </c>
      <c r="D578" s="23"/>
      <c r="E578" s="24"/>
      <c r="F578" s="25">
        <f>F579+F589</f>
        <v>242089435.75</v>
      </c>
      <c r="G578" s="25">
        <f t="shared" ref="G578:K578" si="290">G579+G589</f>
        <v>1945117</v>
      </c>
      <c r="H578" s="25">
        <f t="shared" si="290"/>
        <v>0</v>
      </c>
      <c r="I578" s="25">
        <f t="shared" si="290"/>
        <v>0</v>
      </c>
      <c r="J578" s="25">
        <f t="shared" si="290"/>
        <v>242089435.75</v>
      </c>
      <c r="K578" s="25">
        <f t="shared" si="290"/>
        <v>1945117</v>
      </c>
    </row>
    <row r="579" spans="1:11" ht="25.5" x14ac:dyDescent="0.25">
      <c r="A579" s="27" t="s">
        <v>483</v>
      </c>
      <c r="B579" s="23" t="s">
        <v>103</v>
      </c>
      <c r="C579" s="23" t="s">
        <v>33</v>
      </c>
      <c r="D579" s="23" t="s">
        <v>484</v>
      </c>
      <c r="E579" s="24"/>
      <c r="F579" s="25">
        <f>F580</f>
        <v>138400207.38</v>
      </c>
      <c r="G579" s="25">
        <f t="shared" ref="G579:K579" si="291">G580</f>
        <v>0</v>
      </c>
      <c r="H579" s="25">
        <f t="shared" si="291"/>
        <v>0</v>
      </c>
      <c r="I579" s="25">
        <f t="shared" si="291"/>
        <v>0</v>
      </c>
      <c r="J579" s="25">
        <f t="shared" si="291"/>
        <v>138400207.38</v>
      </c>
      <c r="K579" s="25">
        <f t="shared" si="291"/>
        <v>0</v>
      </c>
    </row>
    <row r="580" spans="1:11" ht="38.25" x14ac:dyDescent="0.25">
      <c r="A580" s="27" t="s">
        <v>509</v>
      </c>
      <c r="B580" s="23" t="s">
        <v>103</v>
      </c>
      <c r="C580" s="23" t="s">
        <v>33</v>
      </c>
      <c r="D580" s="23" t="s">
        <v>486</v>
      </c>
      <c r="E580" s="24"/>
      <c r="F580" s="25">
        <f>F581+F586</f>
        <v>138400207.38</v>
      </c>
      <c r="G580" s="25">
        <f t="shared" ref="G580:K580" si="292">G581+G586</f>
        <v>0</v>
      </c>
      <c r="H580" s="25">
        <f t="shared" si="292"/>
        <v>0</v>
      </c>
      <c r="I580" s="25">
        <f t="shared" si="292"/>
        <v>0</v>
      </c>
      <c r="J580" s="25">
        <f t="shared" si="292"/>
        <v>138400207.38</v>
      </c>
      <c r="K580" s="25">
        <f t="shared" si="292"/>
        <v>0</v>
      </c>
    </row>
    <row r="581" spans="1:11" ht="38.25" x14ac:dyDescent="0.25">
      <c r="A581" s="27" t="s">
        <v>487</v>
      </c>
      <c r="B581" s="23" t="s">
        <v>103</v>
      </c>
      <c r="C581" s="23" t="s">
        <v>33</v>
      </c>
      <c r="D581" s="23" t="s">
        <v>488</v>
      </c>
      <c r="E581" s="24"/>
      <c r="F581" s="25">
        <f>F582+F584</f>
        <v>137921207.38</v>
      </c>
      <c r="G581" s="25">
        <f t="shared" ref="G581:K581" si="293">G582+G584</f>
        <v>0</v>
      </c>
      <c r="H581" s="25">
        <f t="shared" si="293"/>
        <v>0</v>
      </c>
      <c r="I581" s="25">
        <f t="shared" si="293"/>
        <v>0</v>
      </c>
      <c r="J581" s="25">
        <f t="shared" si="293"/>
        <v>137921207.38</v>
      </c>
      <c r="K581" s="25">
        <f t="shared" si="293"/>
        <v>0</v>
      </c>
    </row>
    <row r="582" spans="1:11" ht="63.75" x14ac:dyDescent="0.25">
      <c r="A582" s="27" t="s">
        <v>30</v>
      </c>
      <c r="B582" s="23" t="s">
        <v>103</v>
      </c>
      <c r="C582" s="23" t="s">
        <v>33</v>
      </c>
      <c r="D582" s="23" t="s">
        <v>489</v>
      </c>
      <c r="E582" s="23"/>
      <c r="F582" s="25">
        <f>F583</f>
        <v>1400000</v>
      </c>
      <c r="G582" s="25">
        <f t="shared" ref="G582:K582" si="294">G583</f>
        <v>0</v>
      </c>
      <c r="H582" s="25">
        <f t="shared" si="294"/>
        <v>0</v>
      </c>
      <c r="I582" s="25">
        <f t="shared" si="294"/>
        <v>0</v>
      </c>
      <c r="J582" s="25">
        <f t="shared" si="294"/>
        <v>1400000</v>
      </c>
      <c r="K582" s="25">
        <f t="shared" si="294"/>
        <v>0</v>
      </c>
    </row>
    <row r="583" spans="1:11" ht="38.25" x14ac:dyDescent="0.25">
      <c r="A583" s="27" t="s">
        <v>120</v>
      </c>
      <c r="B583" s="23" t="s">
        <v>103</v>
      </c>
      <c r="C583" s="23" t="s">
        <v>33</v>
      </c>
      <c r="D583" s="23" t="s">
        <v>489</v>
      </c>
      <c r="E583" s="23" t="s">
        <v>287</v>
      </c>
      <c r="F583" s="25">
        <f>'[1]9.ведомства'!G489</f>
        <v>1400000</v>
      </c>
      <c r="G583" s="25">
        <f>'[1]9.ведомства'!H489</f>
        <v>0</v>
      </c>
      <c r="H583" s="25">
        <f>'[1]9.ведомства'!I489</f>
        <v>0</v>
      </c>
      <c r="I583" s="25">
        <f>'[1]9.ведомства'!J489</f>
        <v>0</v>
      </c>
      <c r="J583" s="25">
        <f>'[1]9.ведомства'!K489</f>
        <v>1400000</v>
      </c>
      <c r="K583" s="25">
        <f>'[1]9.ведомства'!L489</f>
        <v>0</v>
      </c>
    </row>
    <row r="584" spans="1:11" ht="76.5" x14ac:dyDescent="0.25">
      <c r="A584" s="27" t="s">
        <v>518</v>
      </c>
      <c r="B584" s="23" t="s">
        <v>103</v>
      </c>
      <c r="C584" s="23" t="s">
        <v>33</v>
      </c>
      <c r="D584" s="23" t="s">
        <v>519</v>
      </c>
      <c r="E584" s="24"/>
      <c r="F584" s="25">
        <f>F585</f>
        <v>136521207.38</v>
      </c>
      <c r="G584" s="25">
        <f t="shared" ref="G584:K584" si="295">G585</f>
        <v>0</v>
      </c>
      <c r="H584" s="25">
        <f t="shared" si="295"/>
        <v>0</v>
      </c>
      <c r="I584" s="25">
        <f t="shared" si="295"/>
        <v>0</v>
      </c>
      <c r="J584" s="25">
        <f t="shared" si="295"/>
        <v>136521207.38</v>
      </c>
      <c r="K584" s="25">
        <f t="shared" si="295"/>
        <v>0</v>
      </c>
    </row>
    <row r="585" spans="1:11" ht="38.25" x14ac:dyDescent="0.25">
      <c r="A585" s="27" t="s">
        <v>120</v>
      </c>
      <c r="B585" s="23" t="s">
        <v>103</v>
      </c>
      <c r="C585" s="23" t="s">
        <v>33</v>
      </c>
      <c r="D585" s="23" t="s">
        <v>519</v>
      </c>
      <c r="E585" s="24">
        <v>600</v>
      </c>
      <c r="F585" s="25">
        <f>'[1]9.ведомства'!G491</f>
        <v>136521207.38</v>
      </c>
      <c r="G585" s="25">
        <f>'[1]9.ведомства'!H491</f>
        <v>0</v>
      </c>
      <c r="H585" s="25">
        <f>'[1]9.ведомства'!I491</f>
        <v>0</v>
      </c>
      <c r="I585" s="25">
        <f>'[1]9.ведомства'!J491</f>
        <v>0</v>
      </c>
      <c r="J585" s="25">
        <f>'[1]9.ведомства'!K491</f>
        <v>136521207.38</v>
      </c>
      <c r="K585" s="25">
        <f>'[1]9.ведомства'!L491</f>
        <v>0</v>
      </c>
    </row>
    <row r="586" spans="1:11" ht="51" x14ac:dyDescent="0.25">
      <c r="A586" s="27" t="s">
        <v>498</v>
      </c>
      <c r="B586" s="23" t="s">
        <v>103</v>
      </c>
      <c r="C586" s="23" t="s">
        <v>33</v>
      </c>
      <c r="D586" s="23" t="s">
        <v>499</v>
      </c>
      <c r="E586" s="24"/>
      <c r="F586" s="25">
        <f>F587</f>
        <v>479000</v>
      </c>
      <c r="G586" s="25">
        <f t="shared" ref="G586:K587" si="296">G587</f>
        <v>0</v>
      </c>
      <c r="H586" s="25">
        <f t="shared" si="296"/>
        <v>0</v>
      </c>
      <c r="I586" s="25">
        <f t="shared" si="296"/>
        <v>0</v>
      </c>
      <c r="J586" s="25">
        <f t="shared" si="296"/>
        <v>479000</v>
      </c>
      <c r="K586" s="25">
        <f t="shared" si="296"/>
        <v>0</v>
      </c>
    </row>
    <row r="587" spans="1:11" ht="38.25" x14ac:dyDescent="0.25">
      <c r="A587" s="27" t="s">
        <v>500</v>
      </c>
      <c r="B587" s="23" t="s">
        <v>103</v>
      </c>
      <c r="C587" s="23" t="s">
        <v>33</v>
      </c>
      <c r="D587" s="23" t="s">
        <v>501</v>
      </c>
      <c r="E587" s="24"/>
      <c r="F587" s="25">
        <f>F588</f>
        <v>479000</v>
      </c>
      <c r="G587" s="25">
        <f t="shared" si="296"/>
        <v>0</v>
      </c>
      <c r="H587" s="25">
        <f t="shared" si="296"/>
        <v>0</v>
      </c>
      <c r="I587" s="25">
        <f t="shared" si="296"/>
        <v>0</v>
      </c>
      <c r="J587" s="25">
        <f t="shared" si="296"/>
        <v>479000</v>
      </c>
      <c r="K587" s="25">
        <f t="shared" si="296"/>
        <v>0</v>
      </c>
    </row>
    <row r="588" spans="1:11" ht="38.25" x14ac:dyDescent="0.25">
      <c r="A588" s="27" t="s">
        <v>120</v>
      </c>
      <c r="B588" s="23" t="s">
        <v>103</v>
      </c>
      <c r="C588" s="23" t="s">
        <v>33</v>
      </c>
      <c r="D588" s="23" t="s">
        <v>501</v>
      </c>
      <c r="E588" s="24">
        <v>600</v>
      </c>
      <c r="F588" s="25">
        <f>'[1]9.ведомства'!G494</f>
        <v>479000</v>
      </c>
      <c r="G588" s="25">
        <f>'[1]9.ведомства'!H494</f>
        <v>0</v>
      </c>
      <c r="H588" s="25">
        <f>'[1]9.ведомства'!I494</f>
        <v>0</v>
      </c>
      <c r="I588" s="25">
        <f>'[1]9.ведомства'!J494</f>
        <v>0</v>
      </c>
      <c r="J588" s="25">
        <f>'[1]9.ведомства'!K494</f>
        <v>479000</v>
      </c>
      <c r="K588" s="25">
        <f>'[1]9.ведомства'!L494</f>
        <v>0</v>
      </c>
    </row>
    <row r="589" spans="1:11" ht="25.5" x14ac:dyDescent="0.25">
      <c r="A589" s="27" t="s">
        <v>542</v>
      </c>
      <c r="B589" s="23" t="s">
        <v>103</v>
      </c>
      <c r="C589" s="23" t="s">
        <v>33</v>
      </c>
      <c r="D589" s="23" t="s">
        <v>322</v>
      </c>
      <c r="E589" s="24"/>
      <c r="F589" s="25">
        <f>F590</f>
        <v>103689228.37</v>
      </c>
      <c r="G589" s="25">
        <f>G590</f>
        <v>1945117</v>
      </c>
      <c r="H589" s="25">
        <f t="shared" ref="H589:K589" si="297">H590</f>
        <v>0</v>
      </c>
      <c r="I589" s="25">
        <f t="shared" si="297"/>
        <v>0</v>
      </c>
      <c r="J589" s="25">
        <f t="shared" si="297"/>
        <v>103689228.37</v>
      </c>
      <c r="K589" s="25">
        <f t="shared" si="297"/>
        <v>1945117</v>
      </c>
    </row>
    <row r="590" spans="1:11" ht="38.25" x14ac:dyDescent="0.25">
      <c r="A590" s="27" t="s">
        <v>543</v>
      </c>
      <c r="B590" s="23" t="s">
        <v>103</v>
      </c>
      <c r="C590" s="23" t="s">
        <v>33</v>
      </c>
      <c r="D590" s="23" t="s">
        <v>544</v>
      </c>
      <c r="E590" s="24"/>
      <c r="F590" s="25">
        <f>F591+F600</f>
        <v>103689228.37</v>
      </c>
      <c r="G590" s="25">
        <f>G591+G600</f>
        <v>1945117</v>
      </c>
      <c r="H590" s="25">
        <f t="shared" ref="H590:K590" si="298">H591+H600</f>
        <v>0</v>
      </c>
      <c r="I590" s="25">
        <f t="shared" si="298"/>
        <v>0</v>
      </c>
      <c r="J590" s="25">
        <f t="shared" si="298"/>
        <v>103689228.37</v>
      </c>
      <c r="K590" s="25">
        <f t="shared" si="298"/>
        <v>1945117</v>
      </c>
    </row>
    <row r="591" spans="1:11" ht="38.25" x14ac:dyDescent="0.25">
      <c r="A591" s="27" t="s">
        <v>545</v>
      </c>
      <c r="B591" s="23" t="s">
        <v>103</v>
      </c>
      <c r="C591" s="23" t="s">
        <v>33</v>
      </c>
      <c r="D591" s="23" t="s">
        <v>546</v>
      </c>
      <c r="E591" s="24"/>
      <c r="F591" s="25">
        <f>F592+F594+F596+F598</f>
        <v>102489228.37</v>
      </c>
      <c r="G591" s="25">
        <f>G592+G594+G596+G598</f>
        <v>1945117</v>
      </c>
      <c r="H591" s="25">
        <f t="shared" ref="H591:K591" si="299">H592+H594+H596+H598</f>
        <v>0</v>
      </c>
      <c r="I591" s="25">
        <f t="shared" si="299"/>
        <v>0</v>
      </c>
      <c r="J591" s="25">
        <f t="shared" si="299"/>
        <v>102489228.37</v>
      </c>
      <c r="K591" s="25">
        <f t="shared" si="299"/>
        <v>1945117</v>
      </c>
    </row>
    <row r="592" spans="1:11" ht="63.75" x14ac:dyDescent="0.25">
      <c r="A592" s="27" t="s">
        <v>30</v>
      </c>
      <c r="B592" s="23" t="s">
        <v>103</v>
      </c>
      <c r="C592" s="23" t="s">
        <v>33</v>
      </c>
      <c r="D592" s="23" t="s">
        <v>547</v>
      </c>
      <c r="E592" s="23"/>
      <c r="F592" s="25">
        <f>F593</f>
        <v>1820000</v>
      </c>
      <c r="G592" s="25">
        <f>G593</f>
        <v>0</v>
      </c>
      <c r="H592" s="25">
        <f t="shared" ref="H592:K592" si="300">H593</f>
        <v>0</v>
      </c>
      <c r="I592" s="25">
        <f t="shared" si="300"/>
        <v>0</v>
      </c>
      <c r="J592" s="25">
        <f t="shared" si="300"/>
        <v>1820000</v>
      </c>
      <c r="K592" s="25">
        <f t="shared" si="300"/>
        <v>0</v>
      </c>
    </row>
    <row r="593" spans="1:11" ht="38.25" x14ac:dyDescent="0.25">
      <c r="A593" s="27" t="s">
        <v>120</v>
      </c>
      <c r="B593" s="23" t="s">
        <v>103</v>
      </c>
      <c r="C593" s="23" t="s">
        <v>33</v>
      </c>
      <c r="D593" s="23" t="s">
        <v>547</v>
      </c>
      <c r="E593" s="23" t="s">
        <v>287</v>
      </c>
      <c r="F593" s="25">
        <f>'[1]9.ведомства'!G629</f>
        <v>1820000</v>
      </c>
      <c r="G593" s="25">
        <f>'[1]9.ведомства'!H629</f>
        <v>0</v>
      </c>
      <c r="H593" s="25">
        <f>'[1]9.ведомства'!I629</f>
        <v>0</v>
      </c>
      <c r="I593" s="25">
        <f>'[1]9.ведомства'!J629</f>
        <v>0</v>
      </c>
      <c r="J593" s="25">
        <f>'[1]9.ведомства'!K629</f>
        <v>1820000</v>
      </c>
      <c r="K593" s="25">
        <f>'[1]9.ведомства'!L629</f>
        <v>0</v>
      </c>
    </row>
    <row r="594" spans="1:11" ht="63.75" x14ac:dyDescent="0.25">
      <c r="A594" s="27" t="s">
        <v>490</v>
      </c>
      <c r="B594" s="23" t="s">
        <v>103</v>
      </c>
      <c r="C594" s="23" t="s">
        <v>33</v>
      </c>
      <c r="D594" s="23" t="s">
        <v>548</v>
      </c>
      <c r="E594" s="24"/>
      <c r="F594" s="25">
        <f>F595</f>
        <v>1945117</v>
      </c>
      <c r="G594" s="25">
        <f>G595</f>
        <v>1945117</v>
      </c>
      <c r="H594" s="25">
        <f t="shared" ref="H594:K594" si="301">H595</f>
        <v>0</v>
      </c>
      <c r="I594" s="25">
        <f t="shared" si="301"/>
        <v>0</v>
      </c>
      <c r="J594" s="25">
        <f t="shared" si="301"/>
        <v>1945117</v>
      </c>
      <c r="K594" s="25">
        <f t="shared" si="301"/>
        <v>1945117</v>
      </c>
    </row>
    <row r="595" spans="1:11" ht="38.25" x14ac:dyDescent="0.25">
      <c r="A595" s="27" t="s">
        <v>120</v>
      </c>
      <c r="B595" s="23" t="s">
        <v>103</v>
      </c>
      <c r="C595" s="23" t="s">
        <v>33</v>
      </c>
      <c r="D595" s="23" t="s">
        <v>548</v>
      </c>
      <c r="E595" s="24">
        <v>600</v>
      </c>
      <c r="F595" s="25">
        <f>'[1]9.ведомства'!G631</f>
        <v>1945117</v>
      </c>
      <c r="G595" s="25">
        <f>'[1]9.ведомства'!H631</f>
        <v>1945117</v>
      </c>
      <c r="H595" s="25">
        <f>'[1]9.ведомства'!I631</f>
        <v>0</v>
      </c>
      <c r="I595" s="25">
        <f>'[1]9.ведомства'!J631</f>
        <v>0</v>
      </c>
      <c r="J595" s="25">
        <f>'[1]9.ведомства'!K631</f>
        <v>1945117</v>
      </c>
      <c r="K595" s="25">
        <f>'[1]9.ведомства'!L631</f>
        <v>1945117</v>
      </c>
    </row>
    <row r="596" spans="1:11" ht="76.5" x14ac:dyDescent="0.25">
      <c r="A596" s="27" t="s">
        <v>518</v>
      </c>
      <c r="B596" s="23" t="s">
        <v>103</v>
      </c>
      <c r="C596" s="23" t="s">
        <v>33</v>
      </c>
      <c r="D596" s="23" t="s">
        <v>549</v>
      </c>
      <c r="E596" s="24"/>
      <c r="F596" s="25">
        <f>F597</f>
        <v>98584311.370000005</v>
      </c>
      <c r="G596" s="25">
        <f>G597</f>
        <v>0</v>
      </c>
      <c r="H596" s="25">
        <f t="shared" ref="H596:K596" si="302">H597</f>
        <v>-1098600</v>
      </c>
      <c r="I596" s="25">
        <f t="shared" si="302"/>
        <v>0</v>
      </c>
      <c r="J596" s="25">
        <f t="shared" si="302"/>
        <v>97485711.370000005</v>
      </c>
      <c r="K596" s="25">
        <f t="shared" si="302"/>
        <v>0</v>
      </c>
    </row>
    <row r="597" spans="1:11" ht="38.25" x14ac:dyDescent="0.25">
      <c r="A597" s="27" t="s">
        <v>120</v>
      </c>
      <c r="B597" s="23" t="s">
        <v>103</v>
      </c>
      <c r="C597" s="23" t="s">
        <v>33</v>
      </c>
      <c r="D597" s="23" t="s">
        <v>549</v>
      </c>
      <c r="E597" s="24">
        <v>600</v>
      </c>
      <c r="F597" s="25">
        <f>'[1]9.ведомства'!G633</f>
        <v>98584311.370000005</v>
      </c>
      <c r="G597" s="25">
        <f>'[1]9.ведомства'!H633</f>
        <v>0</v>
      </c>
      <c r="H597" s="25">
        <f>'[1]9.ведомства'!I633</f>
        <v>-1098600</v>
      </c>
      <c r="I597" s="25">
        <f>'[1]9.ведомства'!J633</f>
        <v>0</v>
      </c>
      <c r="J597" s="25">
        <f>'[1]9.ведомства'!K633</f>
        <v>97485711.370000005</v>
      </c>
      <c r="K597" s="25">
        <f>'[1]9.ведомства'!L633</f>
        <v>0</v>
      </c>
    </row>
    <row r="598" spans="1:11" ht="89.25" x14ac:dyDescent="0.25">
      <c r="A598" s="27" t="s">
        <v>496</v>
      </c>
      <c r="B598" s="23" t="s">
        <v>103</v>
      </c>
      <c r="C598" s="23" t="s">
        <v>33</v>
      </c>
      <c r="D598" s="23" t="s">
        <v>550</v>
      </c>
      <c r="E598" s="24"/>
      <c r="F598" s="25">
        <f>F599</f>
        <v>139800</v>
      </c>
      <c r="G598" s="25">
        <f>G599</f>
        <v>0</v>
      </c>
      <c r="H598" s="25">
        <f t="shared" ref="H598:K598" si="303">H599</f>
        <v>1098600</v>
      </c>
      <c r="I598" s="25">
        <f t="shared" si="303"/>
        <v>0</v>
      </c>
      <c r="J598" s="25">
        <f t="shared" si="303"/>
        <v>1238400</v>
      </c>
      <c r="K598" s="25">
        <f t="shared" si="303"/>
        <v>0</v>
      </c>
    </row>
    <row r="599" spans="1:11" ht="38.25" x14ac:dyDescent="0.25">
      <c r="A599" s="27" t="s">
        <v>120</v>
      </c>
      <c r="B599" s="23" t="s">
        <v>103</v>
      </c>
      <c r="C599" s="23" t="s">
        <v>33</v>
      </c>
      <c r="D599" s="23" t="s">
        <v>550</v>
      </c>
      <c r="E599" s="24">
        <v>600</v>
      </c>
      <c r="F599" s="25">
        <f>'[1]9.ведомства'!G635</f>
        <v>139800</v>
      </c>
      <c r="G599" s="25">
        <f>'[1]9.ведомства'!H635</f>
        <v>0</v>
      </c>
      <c r="H599" s="25">
        <f>'[1]9.ведомства'!I635</f>
        <v>1098600</v>
      </c>
      <c r="I599" s="25">
        <f>'[1]9.ведомства'!J635</f>
        <v>0</v>
      </c>
      <c r="J599" s="25">
        <f>'[1]9.ведомства'!K635</f>
        <v>1238400</v>
      </c>
      <c r="K599" s="25">
        <f>'[1]9.ведомства'!L635</f>
        <v>0</v>
      </c>
    </row>
    <row r="600" spans="1:11" ht="51" x14ac:dyDescent="0.25">
      <c r="A600" s="27" t="s">
        <v>551</v>
      </c>
      <c r="B600" s="23" t="s">
        <v>103</v>
      </c>
      <c r="C600" s="23" t="s">
        <v>33</v>
      </c>
      <c r="D600" s="23" t="s">
        <v>552</v>
      </c>
      <c r="E600" s="24"/>
      <c r="F600" s="25">
        <f>F601+F603</f>
        <v>1200000</v>
      </c>
      <c r="G600" s="25">
        <f t="shared" ref="G600:K600" si="304">G601+G603</f>
        <v>0</v>
      </c>
      <c r="H600" s="25">
        <f t="shared" si="304"/>
        <v>0</v>
      </c>
      <c r="I600" s="25">
        <f t="shared" si="304"/>
        <v>0</v>
      </c>
      <c r="J600" s="25">
        <f t="shared" si="304"/>
        <v>1200000</v>
      </c>
      <c r="K600" s="25">
        <f t="shared" si="304"/>
        <v>0</v>
      </c>
    </row>
    <row r="601" spans="1:11" ht="25.5" hidden="1" x14ac:dyDescent="0.25">
      <c r="A601" s="27" t="s">
        <v>178</v>
      </c>
      <c r="B601" s="23" t="s">
        <v>103</v>
      </c>
      <c r="C601" s="23" t="s">
        <v>33</v>
      </c>
      <c r="D601" s="23" t="s">
        <v>553</v>
      </c>
      <c r="E601" s="24"/>
      <c r="F601" s="25">
        <f>F602</f>
        <v>0</v>
      </c>
      <c r="G601" s="25">
        <f>G602</f>
        <v>0</v>
      </c>
      <c r="H601" s="25">
        <f t="shared" ref="H601:K601" si="305">H602</f>
        <v>0</v>
      </c>
      <c r="I601" s="25">
        <f t="shared" si="305"/>
        <v>0</v>
      </c>
      <c r="J601" s="25">
        <f t="shared" si="305"/>
        <v>0</v>
      </c>
      <c r="K601" s="25">
        <f t="shared" si="305"/>
        <v>0</v>
      </c>
    </row>
    <row r="602" spans="1:11" ht="38.25" hidden="1" x14ac:dyDescent="0.25">
      <c r="A602" s="27" t="s">
        <v>120</v>
      </c>
      <c r="B602" s="23" t="s">
        <v>103</v>
      </c>
      <c r="C602" s="23" t="s">
        <v>33</v>
      </c>
      <c r="D602" s="23" t="s">
        <v>553</v>
      </c>
      <c r="E602" s="24">
        <v>600</v>
      </c>
      <c r="F602" s="25">
        <f>'[1]9.ведомства'!G638</f>
        <v>0</v>
      </c>
      <c r="G602" s="25">
        <f>'[1]9.ведомства'!H638</f>
        <v>0</v>
      </c>
      <c r="H602" s="25">
        <f>'[1]9.ведомства'!I638</f>
        <v>0</v>
      </c>
      <c r="I602" s="25">
        <f>'[1]9.ведомства'!J638</f>
        <v>0</v>
      </c>
      <c r="J602" s="25">
        <f>'[1]9.ведомства'!K638</f>
        <v>0</v>
      </c>
      <c r="K602" s="25">
        <f>'[1]9.ведомства'!L638</f>
        <v>0</v>
      </c>
    </row>
    <row r="603" spans="1:11" ht="25.5" x14ac:dyDescent="0.25">
      <c r="A603" s="27" t="s">
        <v>180</v>
      </c>
      <c r="B603" s="23" t="s">
        <v>103</v>
      </c>
      <c r="C603" s="23" t="s">
        <v>33</v>
      </c>
      <c r="D603" s="23" t="s">
        <v>554</v>
      </c>
      <c r="E603" s="24"/>
      <c r="F603" s="25">
        <f>F604</f>
        <v>1200000</v>
      </c>
      <c r="G603" s="25">
        <f t="shared" ref="G603:K603" si="306">G604</f>
        <v>0</v>
      </c>
      <c r="H603" s="25">
        <f t="shared" si="306"/>
        <v>0</v>
      </c>
      <c r="I603" s="25">
        <f t="shared" si="306"/>
        <v>0</v>
      </c>
      <c r="J603" s="25">
        <f t="shared" si="306"/>
        <v>1200000</v>
      </c>
      <c r="K603" s="25">
        <f t="shared" si="306"/>
        <v>0</v>
      </c>
    </row>
    <row r="604" spans="1:11" ht="38.25" x14ac:dyDescent="0.25">
      <c r="A604" s="27" t="s">
        <v>120</v>
      </c>
      <c r="B604" s="23" t="s">
        <v>103</v>
      </c>
      <c r="C604" s="23" t="s">
        <v>33</v>
      </c>
      <c r="D604" s="23" t="s">
        <v>554</v>
      </c>
      <c r="E604" s="24">
        <v>600</v>
      </c>
      <c r="F604" s="25">
        <f>'[1]9.ведомства'!G640</f>
        <v>1200000</v>
      </c>
      <c r="G604" s="25">
        <f>'[1]9.ведомства'!H640</f>
        <v>0</v>
      </c>
      <c r="H604" s="25">
        <f>'[1]9.ведомства'!I640</f>
        <v>0</v>
      </c>
      <c r="I604" s="25">
        <f>'[1]9.ведомства'!J640</f>
        <v>0</v>
      </c>
      <c r="J604" s="25">
        <f>'[1]9.ведомства'!K640</f>
        <v>1200000</v>
      </c>
      <c r="K604" s="25">
        <f>'[1]9.ведомства'!L640</f>
        <v>0</v>
      </c>
    </row>
    <row r="605" spans="1:11" x14ac:dyDescent="0.25">
      <c r="A605" s="27" t="s">
        <v>555</v>
      </c>
      <c r="B605" s="23" t="s">
        <v>103</v>
      </c>
      <c r="C605" s="23" t="s">
        <v>103</v>
      </c>
      <c r="D605" s="23"/>
      <c r="E605" s="23"/>
      <c r="F605" s="25">
        <f>F606+F617</f>
        <v>10157521.4</v>
      </c>
      <c r="G605" s="25">
        <f>G606+G617</f>
        <v>2033343</v>
      </c>
      <c r="H605" s="25">
        <f t="shared" ref="H605:K605" si="307">H606+H617</f>
        <v>0</v>
      </c>
      <c r="I605" s="25">
        <f t="shared" si="307"/>
        <v>0</v>
      </c>
      <c r="J605" s="25">
        <f t="shared" si="307"/>
        <v>10157521.4</v>
      </c>
      <c r="K605" s="25">
        <f t="shared" si="307"/>
        <v>2033343</v>
      </c>
    </row>
    <row r="606" spans="1:11" ht="25.5" x14ac:dyDescent="0.25">
      <c r="A606" s="22" t="s">
        <v>556</v>
      </c>
      <c r="B606" s="23" t="s">
        <v>103</v>
      </c>
      <c r="C606" s="23" t="s">
        <v>103</v>
      </c>
      <c r="D606" s="23" t="s">
        <v>113</v>
      </c>
      <c r="E606" s="24"/>
      <c r="F606" s="25">
        <f>F607+F612</f>
        <v>800000</v>
      </c>
      <c r="G606" s="25">
        <f t="shared" ref="G606:K606" si="308">G607+G612</f>
        <v>0</v>
      </c>
      <c r="H606" s="25">
        <f t="shared" si="308"/>
        <v>0</v>
      </c>
      <c r="I606" s="25">
        <f t="shared" si="308"/>
        <v>0</v>
      </c>
      <c r="J606" s="25">
        <f t="shared" si="308"/>
        <v>800000</v>
      </c>
      <c r="K606" s="25">
        <f t="shared" si="308"/>
        <v>0</v>
      </c>
    </row>
    <row r="607" spans="1:11" x14ac:dyDescent="0.25">
      <c r="A607" s="27" t="s">
        <v>557</v>
      </c>
      <c r="B607" s="23" t="s">
        <v>103</v>
      </c>
      <c r="C607" s="23" t="s">
        <v>103</v>
      </c>
      <c r="D607" s="23" t="s">
        <v>558</v>
      </c>
      <c r="E607" s="24"/>
      <c r="F607" s="25">
        <f>F608</f>
        <v>500000</v>
      </c>
      <c r="G607" s="25">
        <f t="shared" ref="G607:K608" si="309">G608</f>
        <v>0</v>
      </c>
      <c r="H607" s="25">
        <f t="shared" si="309"/>
        <v>0</v>
      </c>
      <c r="I607" s="25">
        <f t="shared" si="309"/>
        <v>0</v>
      </c>
      <c r="J607" s="25">
        <f t="shared" si="309"/>
        <v>500000</v>
      </c>
      <c r="K607" s="25">
        <f t="shared" si="309"/>
        <v>0</v>
      </c>
    </row>
    <row r="608" spans="1:11" ht="38.25" x14ac:dyDescent="0.25">
      <c r="A608" s="27" t="s">
        <v>559</v>
      </c>
      <c r="B608" s="23" t="s">
        <v>103</v>
      </c>
      <c r="C608" s="23" t="s">
        <v>103</v>
      </c>
      <c r="D608" s="23" t="s">
        <v>560</v>
      </c>
      <c r="E608" s="24"/>
      <c r="F608" s="25">
        <f>F609</f>
        <v>500000</v>
      </c>
      <c r="G608" s="25">
        <f t="shared" si="309"/>
        <v>0</v>
      </c>
      <c r="H608" s="25">
        <f t="shared" si="309"/>
        <v>0</v>
      </c>
      <c r="I608" s="25">
        <f t="shared" si="309"/>
        <v>0</v>
      </c>
      <c r="J608" s="25">
        <f t="shared" si="309"/>
        <v>500000</v>
      </c>
      <c r="K608" s="25">
        <f t="shared" si="309"/>
        <v>0</v>
      </c>
    </row>
    <row r="609" spans="1:11" ht="25.5" x14ac:dyDescent="0.25">
      <c r="A609" s="28" t="s">
        <v>124</v>
      </c>
      <c r="B609" s="23" t="s">
        <v>103</v>
      </c>
      <c r="C609" s="23" t="s">
        <v>103</v>
      </c>
      <c r="D609" s="23" t="s">
        <v>561</v>
      </c>
      <c r="E609" s="24"/>
      <c r="F609" s="25">
        <f>SUM(F610:F611)</f>
        <v>500000</v>
      </c>
      <c r="G609" s="25">
        <f t="shared" ref="G609:K609" si="310">SUM(G610:G611)</f>
        <v>0</v>
      </c>
      <c r="H609" s="25">
        <f t="shared" si="310"/>
        <v>0</v>
      </c>
      <c r="I609" s="25">
        <f t="shared" si="310"/>
        <v>0</v>
      </c>
      <c r="J609" s="25">
        <f t="shared" si="310"/>
        <v>500000</v>
      </c>
      <c r="K609" s="25">
        <f t="shared" si="310"/>
        <v>0</v>
      </c>
    </row>
    <row r="610" spans="1:11" ht="76.5" x14ac:dyDescent="0.25">
      <c r="A610" s="27" t="s">
        <v>25</v>
      </c>
      <c r="B610" s="23" t="s">
        <v>103</v>
      </c>
      <c r="C610" s="23" t="s">
        <v>103</v>
      </c>
      <c r="D610" s="23" t="s">
        <v>561</v>
      </c>
      <c r="E610" s="24">
        <v>100</v>
      </c>
      <c r="F610" s="25">
        <f>'[1]9.ведомства'!G215</f>
        <v>74350</v>
      </c>
      <c r="G610" s="25">
        <f>'[1]9.ведомства'!H215</f>
        <v>0</v>
      </c>
      <c r="H610" s="25">
        <f>'[1]9.ведомства'!I215</f>
        <v>0</v>
      </c>
      <c r="I610" s="25">
        <f>'[1]9.ведомства'!J215</f>
        <v>0</v>
      </c>
      <c r="J610" s="25">
        <f>'[1]9.ведомства'!K215</f>
        <v>74350</v>
      </c>
      <c r="K610" s="25">
        <f>'[1]9.ведомства'!L215</f>
        <v>0</v>
      </c>
    </row>
    <row r="611" spans="1:11" ht="25.5" x14ac:dyDescent="0.25">
      <c r="A611" s="27" t="s">
        <v>28</v>
      </c>
      <c r="B611" s="23" t="s">
        <v>103</v>
      </c>
      <c r="C611" s="23" t="s">
        <v>103</v>
      </c>
      <c r="D611" s="23" t="s">
        <v>561</v>
      </c>
      <c r="E611" s="24">
        <v>200</v>
      </c>
      <c r="F611" s="25">
        <f>'[1]9.ведомства'!G216</f>
        <v>425650</v>
      </c>
      <c r="G611" s="25">
        <f>'[1]9.ведомства'!H216</f>
        <v>0</v>
      </c>
      <c r="H611" s="25">
        <f>'[1]9.ведомства'!I216</f>
        <v>0</v>
      </c>
      <c r="I611" s="25">
        <f>'[1]9.ведомства'!J216</f>
        <v>0</v>
      </c>
      <c r="J611" s="25">
        <f>'[1]9.ведомства'!K216</f>
        <v>425650</v>
      </c>
      <c r="K611" s="25">
        <f>'[1]9.ведомства'!L216</f>
        <v>0</v>
      </c>
    </row>
    <row r="612" spans="1:11" ht="38.25" x14ac:dyDescent="0.25">
      <c r="A612" s="27" t="s">
        <v>562</v>
      </c>
      <c r="B612" s="23" t="s">
        <v>103</v>
      </c>
      <c r="C612" s="23" t="s">
        <v>103</v>
      </c>
      <c r="D612" s="23" t="s">
        <v>563</v>
      </c>
      <c r="E612" s="24"/>
      <c r="F612" s="25">
        <f>F613</f>
        <v>300000</v>
      </c>
      <c r="G612" s="25">
        <f t="shared" ref="G612:K613" si="311">G613</f>
        <v>0</v>
      </c>
      <c r="H612" s="25">
        <f t="shared" si="311"/>
        <v>0</v>
      </c>
      <c r="I612" s="25">
        <f t="shared" si="311"/>
        <v>0</v>
      </c>
      <c r="J612" s="25">
        <f t="shared" si="311"/>
        <v>300000</v>
      </c>
      <c r="K612" s="25">
        <f t="shared" si="311"/>
        <v>0</v>
      </c>
    </row>
    <row r="613" spans="1:11" ht="51" x14ac:dyDescent="0.25">
      <c r="A613" s="27" t="s">
        <v>564</v>
      </c>
      <c r="B613" s="23" t="s">
        <v>103</v>
      </c>
      <c r="C613" s="23" t="s">
        <v>103</v>
      </c>
      <c r="D613" s="23" t="s">
        <v>565</v>
      </c>
      <c r="E613" s="24"/>
      <c r="F613" s="25">
        <f>F614</f>
        <v>300000</v>
      </c>
      <c r="G613" s="25">
        <f t="shared" si="311"/>
        <v>0</v>
      </c>
      <c r="H613" s="25">
        <f t="shared" si="311"/>
        <v>0</v>
      </c>
      <c r="I613" s="25">
        <f t="shared" si="311"/>
        <v>0</v>
      </c>
      <c r="J613" s="25">
        <f t="shared" si="311"/>
        <v>300000</v>
      </c>
      <c r="K613" s="25">
        <f t="shared" si="311"/>
        <v>0</v>
      </c>
    </row>
    <row r="614" spans="1:11" ht="25.5" x14ac:dyDescent="0.25">
      <c r="A614" s="28" t="s">
        <v>124</v>
      </c>
      <c r="B614" s="23" t="s">
        <v>103</v>
      </c>
      <c r="C614" s="23" t="s">
        <v>103</v>
      </c>
      <c r="D614" s="23" t="s">
        <v>566</v>
      </c>
      <c r="E614" s="24"/>
      <c r="F614" s="25">
        <f>SUM(F615:F616)</f>
        <v>300000</v>
      </c>
      <c r="G614" s="25">
        <f t="shared" ref="G614:K614" si="312">SUM(G615:G616)</f>
        <v>0</v>
      </c>
      <c r="H614" s="25">
        <f t="shared" si="312"/>
        <v>0</v>
      </c>
      <c r="I614" s="25">
        <f t="shared" si="312"/>
        <v>0</v>
      </c>
      <c r="J614" s="25">
        <f t="shared" si="312"/>
        <v>300000</v>
      </c>
      <c r="K614" s="25">
        <f t="shared" si="312"/>
        <v>0</v>
      </c>
    </row>
    <row r="615" spans="1:11" ht="76.5" hidden="1" x14ac:dyDescent="0.25">
      <c r="A615" s="27" t="s">
        <v>25</v>
      </c>
      <c r="B615" s="23" t="s">
        <v>103</v>
      </c>
      <c r="C615" s="23" t="s">
        <v>103</v>
      </c>
      <c r="D615" s="23" t="s">
        <v>566</v>
      </c>
      <c r="E615" s="24">
        <v>100</v>
      </c>
      <c r="F615" s="25">
        <f>'[1]9.ведомства'!G220</f>
        <v>0</v>
      </c>
      <c r="G615" s="25">
        <f>'[1]9.ведомства'!H220</f>
        <v>0</v>
      </c>
      <c r="H615" s="25">
        <f>'[1]9.ведомства'!I220</f>
        <v>0</v>
      </c>
      <c r="I615" s="25">
        <f>'[1]9.ведомства'!J220</f>
        <v>0</v>
      </c>
      <c r="J615" s="25">
        <f>'[1]9.ведомства'!K220</f>
        <v>0</v>
      </c>
      <c r="K615" s="25">
        <f>'[1]9.ведомства'!L220</f>
        <v>0</v>
      </c>
    </row>
    <row r="616" spans="1:11" ht="25.5" x14ac:dyDescent="0.25">
      <c r="A616" s="27" t="s">
        <v>28</v>
      </c>
      <c r="B616" s="23" t="s">
        <v>103</v>
      </c>
      <c r="C616" s="23" t="s">
        <v>103</v>
      </c>
      <c r="D616" s="23" t="s">
        <v>566</v>
      </c>
      <c r="E616" s="24">
        <v>200</v>
      </c>
      <c r="F616" s="25">
        <f>'[1]9.ведомства'!G221</f>
        <v>300000</v>
      </c>
      <c r="G616" s="25">
        <f>'[1]9.ведомства'!H221</f>
        <v>0</v>
      </c>
      <c r="H616" s="25">
        <f>'[1]9.ведомства'!I221</f>
        <v>0</v>
      </c>
      <c r="I616" s="25">
        <f>'[1]9.ведомства'!J221</f>
        <v>0</v>
      </c>
      <c r="J616" s="25">
        <f>'[1]9.ведомства'!K221</f>
        <v>300000</v>
      </c>
      <c r="K616" s="25">
        <f>'[1]9.ведомства'!L221</f>
        <v>0</v>
      </c>
    </row>
    <row r="617" spans="1:11" ht="25.5" x14ac:dyDescent="0.25">
      <c r="A617" s="27" t="s">
        <v>483</v>
      </c>
      <c r="B617" s="23" t="s">
        <v>103</v>
      </c>
      <c r="C617" s="23" t="s">
        <v>103</v>
      </c>
      <c r="D617" s="23" t="s">
        <v>484</v>
      </c>
      <c r="E617" s="24"/>
      <c r="F617" s="25">
        <f>F618</f>
        <v>9357521.4000000004</v>
      </c>
      <c r="G617" s="25">
        <f t="shared" ref="G617:K618" si="313">G618</f>
        <v>2033343</v>
      </c>
      <c r="H617" s="25">
        <f t="shared" si="313"/>
        <v>0</v>
      </c>
      <c r="I617" s="25">
        <f t="shared" si="313"/>
        <v>0</v>
      </c>
      <c r="J617" s="25">
        <f t="shared" si="313"/>
        <v>9357521.4000000004</v>
      </c>
      <c r="K617" s="25">
        <f t="shared" si="313"/>
        <v>2033343</v>
      </c>
    </row>
    <row r="618" spans="1:11" ht="25.5" x14ac:dyDescent="0.25">
      <c r="A618" s="27" t="s">
        <v>567</v>
      </c>
      <c r="B618" s="23" t="s">
        <v>103</v>
      </c>
      <c r="C618" s="23" t="s">
        <v>103</v>
      </c>
      <c r="D618" s="23" t="s">
        <v>568</v>
      </c>
      <c r="E618" s="24"/>
      <c r="F618" s="25">
        <f>F619</f>
        <v>9357521.4000000004</v>
      </c>
      <c r="G618" s="25">
        <f t="shared" si="313"/>
        <v>2033343</v>
      </c>
      <c r="H618" s="25">
        <f t="shared" si="313"/>
        <v>0</v>
      </c>
      <c r="I618" s="25">
        <f t="shared" si="313"/>
        <v>0</v>
      </c>
      <c r="J618" s="25">
        <f t="shared" si="313"/>
        <v>9357521.4000000004</v>
      </c>
      <c r="K618" s="25">
        <f t="shared" si="313"/>
        <v>2033343</v>
      </c>
    </row>
    <row r="619" spans="1:11" ht="38.25" x14ac:dyDescent="0.25">
      <c r="A619" s="27" t="s">
        <v>569</v>
      </c>
      <c r="B619" s="23" t="s">
        <v>103</v>
      </c>
      <c r="C619" s="23" t="s">
        <v>103</v>
      </c>
      <c r="D619" s="23" t="s">
        <v>570</v>
      </c>
      <c r="E619" s="24"/>
      <c r="F619" s="25">
        <f>F620+F624+F629+F631+F626+F622</f>
        <v>9357521.4000000004</v>
      </c>
      <c r="G619" s="25">
        <f t="shared" ref="G619:K619" si="314">G620+G624+G629+G631+G626+G622</f>
        <v>2033343</v>
      </c>
      <c r="H619" s="25">
        <f t="shared" si="314"/>
        <v>0</v>
      </c>
      <c r="I619" s="25">
        <f t="shared" si="314"/>
        <v>0</v>
      </c>
      <c r="J619" s="25">
        <f t="shared" si="314"/>
        <v>9357521.4000000004</v>
      </c>
      <c r="K619" s="25">
        <f t="shared" si="314"/>
        <v>2033343</v>
      </c>
    </row>
    <row r="620" spans="1:11" ht="38.25" x14ac:dyDescent="0.25">
      <c r="A620" s="27" t="s">
        <v>571</v>
      </c>
      <c r="B620" s="23" t="s">
        <v>103</v>
      </c>
      <c r="C620" s="23" t="s">
        <v>103</v>
      </c>
      <c r="D620" s="23" t="s">
        <v>572</v>
      </c>
      <c r="E620" s="24"/>
      <c r="F620" s="25">
        <f>F621</f>
        <v>2033343</v>
      </c>
      <c r="G620" s="25">
        <f t="shared" ref="G620:K620" si="315">G621</f>
        <v>2033343</v>
      </c>
      <c r="H620" s="25">
        <f t="shared" si="315"/>
        <v>0</v>
      </c>
      <c r="I620" s="25">
        <f t="shared" si="315"/>
        <v>0</v>
      </c>
      <c r="J620" s="25">
        <f t="shared" si="315"/>
        <v>2033343</v>
      </c>
      <c r="K620" s="25">
        <f t="shared" si="315"/>
        <v>2033343</v>
      </c>
    </row>
    <row r="621" spans="1:11" ht="38.25" x14ac:dyDescent="0.25">
      <c r="A621" s="27" t="s">
        <v>120</v>
      </c>
      <c r="B621" s="23" t="s">
        <v>103</v>
      </c>
      <c r="C621" s="23" t="s">
        <v>103</v>
      </c>
      <c r="D621" s="23" t="s">
        <v>572</v>
      </c>
      <c r="E621" s="24">
        <v>600</v>
      </c>
      <c r="F621" s="25">
        <f>'[1]9.ведомства'!G500</f>
        <v>2033343</v>
      </c>
      <c r="G621" s="25">
        <f>'[1]9.ведомства'!H500</f>
        <v>2033343</v>
      </c>
      <c r="H621" s="25">
        <f>'[1]9.ведомства'!I500</f>
        <v>0</v>
      </c>
      <c r="I621" s="25">
        <f>'[1]9.ведомства'!J500</f>
        <v>0</v>
      </c>
      <c r="J621" s="25">
        <f>'[1]9.ведомства'!K500</f>
        <v>2033343</v>
      </c>
      <c r="K621" s="25">
        <f>'[1]9.ведомства'!L500</f>
        <v>2033343</v>
      </c>
    </row>
    <row r="622" spans="1:11" ht="38.25" x14ac:dyDescent="0.25">
      <c r="A622" s="27" t="s">
        <v>573</v>
      </c>
      <c r="B622" s="23" t="s">
        <v>103</v>
      </c>
      <c r="C622" s="23" t="s">
        <v>103</v>
      </c>
      <c r="D622" s="23" t="s">
        <v>574</v>
      </c>
      <c r="E622" s="24"/>
      <c r="F622" s="25">
        <f>F623</f>
        <v>779000</v>
      </c>
      <c r="G622" s="25">
        <f t="shared" ref="G622:K622" si="316">G623</f>
        <v>0</v>
      </c>
      <c r="H622" s="25">
        <f t="shared" si="316"/>
        <v>0</v>
      </c>
      <c r="I622" s="25">
        <f t="shared" si="316"/>
        <v>0</v>
      </c>
      <c r="J622" s="25">
        <f t="shared" si="316"/>
        <v>779000</v>
      </c>
      <c r="K622" s="25">
        <f t="shared" si="316"/>
        <v>0</v>
      </c>
    </row>
    <row r="623" spans="1:11" ht="38.25" x14ac:dyDescent="0.25">
      <c r="A623" s="27" t="s">
        <v>120</v>
      </c>
      <c r="B623" s="23" t="s">
        <v>103</v>
      </c>
      <c r="C623" s="23" t="s">
        <v>103</v>
      </c>
      <c r="D623" s="23" t="s">
        <v>574</v>
      </c>
      <c r="E623" s="24">
        <v>600</v>
      </c>
      <c r="F623" s="25">
        <f>'[1]9.ведомства'!G502</f>
        <v>779000</v>
      </c>
      <c r="G623" s="25">
        <f>'[1]9.ведомства'!H502</f>
        <v>0</v>
      </c>
      <c r="H623" s="25">
        <f>'[1]9.ведомства'!I502</f>
        <v>0</v>
      </c>
      <c r="I623" s="25">
        <f>'[1]9.ведомства'!J502</f>
        <v>0</v>
      </c>
      <c r="J623" s="25">
        <f>'[1]9.ведомства'!K502</f>
        <v>779000</v>
      </c>
      <c r="K623" s="25">
        <f>'[1]9.ведомства'!L502</f>
        <v>0</v>
      </c>
    </row>
    <row r="624" spans="1:11" ht="25.5" x14ac:dyDescent="0.25">
      <c r="A624" s="27" t="s">
        <v>575</v>
      </c>
      <c r="B624" s="23" t="s">
        <v>103</v>
      </c>
      <c r="C624" s="23" t="s">
        <v>103</v>
      </c>
      <c r="D624" s="23" t="s">
        <v>576</v>
      </c>
      <c r="E624" s="24"/>
      <c r="F624" s="25">
        <f>F625</f>
        <v>4970000</v>
      </c>
      <c r="G624" s="25">
        <f t="shared" ref="G624:K624" si="317">G625</f>
        <v>0</v>
      </c>
      <c r="H624" s="25">
        <f t="shared" si="317"/>
        <v>0</v>
      </c>
      <c r="I624" s="25">
        <f t="shared" si="317"/>
        <v>0</v>
      </c>
      <c r="J624" s="25">
        <f t="shared" si="317"/>
        <v>4970000</v>
      </c>
      <c r="K624" s="25">
        <f t="shared" si="317"/>
        <v>0</v>
      </c>
    </row>
    <row r="625" spans="1:11" ht="38.25" x14ac:dyDescent="0.25">
      <c r="A625" s="27" t="s">
        <v>120</v>
      </c>
      <c r="B625" s="23" t="s">
        <v>103</v>
      </c>
      <c r="C625" s="23" t="s">
        <v>103</v>
      </c>
      <c r="D625" s="23" t="s">
        <v>576</v>
      </c>
      <c r="E625" s="24">
        <v>600</v>
      </c>
      <c r="F625" s="25">
        <f>'[1]9.ведомства'!G504</f>
        <v>4970000</v>
      </c>
      <c r="G625" s="25">
        <f>'[1]9.ведомства'!H504</f>
        <v>0</v>
      </c>
      <c r="H625" s="25">
        <f>'[1]9.ведомства'!I504</f>
        <v>0</v>
      </c>
      <c r="I625" s="25">
        <f>'[1]9.ведомства'!J504</f>
        <v>0</v>
      </c>
      <c r="J625" s="25">
        <f>'[1]9.ведомства'!K504</f>
        <v>4970000</v>
      </c>
      <c r="K625" s="25">
        <f>'[1]9.ведомства'!L504</f>
        <v>0</v>
      </c>
    </row>
    <row r="626" spans="1:11" ht="51" x14ac:dyDescent="0.25">
      <c r="A626" s="27" t="s">
        <v>577</v>
      </c>
      <c r="B626" s="23" t="s">
        <v>103</v>
      </c>
      <c r="C626" s="23" t="s">
        <v>103</v>
      </c>
      <c r="D626" s="23" t="s">
        <v>578</v>
      </c>
      <c r="E626" s="24"/>
      <c r="F626" s="25">
        <f>SUM(F627:F628)</f>
        <v>180000</v>
      </c>
      <c r="G626" s="25">
        <f t="shared" ref="G626:K626" si="318">SUM(G627:G628)</f>
        <v>0</v>
      </c>
      <c r="H626" s="25">
        <f t="shared" si="318"/>
        <v>0</v>
      </c>
      <c r="I626" s="25">
        <f t="shared" si="318"/>
        <v>0</v>
      </c>
      <c r="J626" s="25">
        <f t="shared" si="318"/>
        <v>180000</v>
      </c>
      <c r="K626" s="25">
        <f t="shared" si="318"/>
        <v>0</v>
      </c>
    </row>
    <row r="627" spans="1:11" ht="76.5" x14ac:dyDescent="0.25">
      <c r="A627" s="27" t="s">
        <v>25</v>
      </c>
      <c r="B627" s="23" t="s">
        <v>103</v>
      </c>
      <c r="C627" s="23" t="s">
        <v>103</v>
      </c>
      <c r="D627" s="23" t="s">
        <v>578</v>
      </c>
      <c r="E627" s="24">
        <v>100</v>
      </c>
      <c r="F627" s="25">
        <f>'[1]9.ведомства'!G506</f>
        <v>180000</v>
      </c>
      <c r="G627" s="25">
        <f>'[1]9.ведомства'!H506</f>
        <v>0</v>
      </c>
      <c r="H627" s="25">
        <f>'[1]9.ведомства'!I506</f>
        <v>0</v>
      </c>
      <c r="I627" s="25">
        <f>'[1]9.ведомства'!J506</f>
        <v>0</v>
      </c>
      <c r="J627" s="25">
        <f>'[1]9.ведомства'!K506</f>
        <v>180000</v>
      </c>
      <c r="K627" s="25">
        <f>'[1]9.ведомства'!L506</f>
        <v>0</v>
      </c>
    </row>
    <row r="628" spans="1:11" ht="25.5" hidden="1" x14ac:dyDescent="0.25">
      <c r="A628" s="27" t="s">
        <v>28</v>
      </c>
      <c r="B628" s="23" t="s">
        <v>103</v>
      </c>
      <c r="C628" s="23" t="s">
        <v>103</v>
      </c>
      <c r="D628" s="23" t="s">
        <v>578</v>
      </c>
      <c r="E628" s="24">
        <v>200</v>
      </c>
      <c r="F628" s="25">
        <f>'[1]9.ведомства'!G507</f>
        <v>0</v>
      </c>
      <c r="G628" s="25">
        <f>'[1]9.ведомства'!H507</f>
        <v>0</v>
      </c>
      <c r="H628" s="25">
        <f>'[1]9.ведомства'!I507</f>
        <v>0</v>
      </c>
      <c r="I628" s="25">
        <f>'[1]9.ведомства'!J507</f>
        <v>0</v>
      </c>
      <c r="J628" s="25">
        <f>'[1]9.ведомства'!K507</f>
        <v>0</v>
      </c>
      <c r="K628" s="25">
        <f>'[1]9.ведомства'!L507</f>
        <v>0</v>
      </c>
    </row>
    <row r="629" spans="1:11" ht="25.5" hidden="1" x14ac:dyDescent="0.25">
      <c r="A629" s="27" t="s">
        <v>579</v>
      </c>
      <c r="B629" s="23" t="s">
        <v>103</v>
      </c>
      <c r="C629" s="23" t="s">
        <v>103</v>
      </c>
      <c r="D629" s="23" t="s">
        <v>580</v>
      </c>
      <c r="E629" s="24"/>
      <c r="F629" s="25">
        <f>F630</f>
        <v>0</v>
      </c>
      <c r="G629" s="25">
        <f t="shared" ref="G629:K629" si="319">G630</f>
        <v>0</v>
      </c>
      <c r="H629" s="25">
        <f t="shared" si="319"/>
        <v>0</v>
      </c>
      <c r="I629" s="25">
        <f t="shared" si="319"/>
        <v>0</v>
      </c>
      <c r="J629" s="25">
        <f t="shared" si="319"/>
        <v>0</v>
      </c>
      <c r="K629" s="25">
        <f t="shared" si="319"/>
        <v>0</v>
      </c>
    </row>
    <row r="630" spans="1:11" ht="25.5" hidden="1" x14ac:dyDescent="0.25">
      <c r="A630" s="27" t="s">
        <v>28</v>
      </c>
      <c r="B630" s="23" t="s">
        <v>103</v>
      </c>
      <c r="C630" s="23" t="s">
        <v>103</v>
      </c>
      <c r="D630" s="23" t="s">
        <v>580</v>
      </c>
      <c r="E630" s="24">
        <v>200</v>
      </c>
      <c r="F630" s="25">
        <f>'[1]9.ведомства'!G509</f>
        <v>0</v>
      </c>
      <c r="G630" s="25">
        <f>'[1]9.ведомства'!H509</f>
        <v>0</v>
      </c>
      <c r="H630" s="25">
        <f>'[1]9.ведомства'!I509</f>
        <v>0</v>
      </c>
      <c r="I630" s="25">
        <f>'[1]9.ведомства'!J509</f>
        <v>0</v>
      </c>
      <c r="J630" s="25">
        <f>'[1]9.ведомства'!K509</f>
        <v>0</v>
      </c>
      <c r="K630" s="25">
        <f>'[1]9.ведомства'!L509</f>
        <v>0</v>
      </c>
    </row>
    <row r="631" spans="1:11" ht="63.75" x14ac:dyDescent="0.25">
      <c r="A631" s="27" t="s">
        <v>581</v>
      </c>
      <c r="B631" s="23" t="s">
        <v>103</v>
      </c>
      <c r="C631" s="23" t="s">
        <v>103</v>
      </c>
      <c r="D631" s="23" t="s">
        <v>582</v>
      </c>
      <c r="E631" s="24"/>
      <c r="F631" s="25">
        <f>F632</f>
        <v>1395178.4</v>
      </c>
      <c r="G631" s="25">
        <f t="shared" ref="G631:K631" si="320">G632</f>
        <v>0</v>
      </c>
      <c r="H631" s="25">
        <f t="shared" si="320"/>
        <v>0</v>
      </c>
      <c r="I631" s="25">
        <f t="shared" si="320"/>
        <v>0</v>
      </c>
      <c r="J631" s="25">
        <f t="shared" si="320"/>
        <v>1395178.4</v>
      </c>
      <c r="K631" s="25">
        <f t="shared" si="320"/>
        <v>0</v>
      </c>
    </row>
    <row r="632" spans="1:11" ht="38.25" x14ac:dyDescent="0.25">
      <c r="A632" s="27" t="s">
        <v>120</v>
      </c>
      <c r="B632" s="23" t="s">
        <v>103</v>
      </c>
      <c r="C632" s="23" t="s">
        <v>103</v>
      </c>
      <c r="D632" s="23" t="s">
        <v>582</v>
      </c>
      <c r="E632" s="24">
        <v>600</v>
      </c>
      <c r="F632" s="25">
        <f>'[1]9.ведомства'!G511</f>
        <v>1395178.4</v>
      </c>
      <c r="G632" s="25">
        <f>'[1]9.ведомства'!H511</f>
        <v>0</v>
      </c>
      <c r="H632" s="25">
        <f>'[1]9.ведомства'!I511</f>
        <v>0</v>
      </c>
      <c r="I632" s="25">
        <f>'[1]9.ведомства'!J511</f>
        <v>0</v>
      </c>
      <c r="J632" s="25">
        <f>'[1]9.ведомства'!K511</f>
        <v>1395178.4</v>
      </c>
      <c r="K632" s="25">
        <f>'[1]9.ведомства'!L511</f>
        <v>0</v>
      </c>
    </row>
    <row r="633" spans="1:11" x14ac:dyDescent="0.25">
      <c r="A633" s="27" t="s">
        <v>583</v>
      </c>
      <c r="B633" s="23" t="s">
        <v>103</v>
      </c>
      <c r="C633" s="23" t="s">
        <v>186</v>
      </c>
      <c r="D633" s="23"/>
      <c r="E633" s="24"/>
      <c r="F633" s="25">
        <f>F634+F666</f>
        <v>114843984.06999999</v>
      </c>
      <c r="G633" s="25">
        <f t="shared" ref="G633:K633" si="321">G634+G666</f>
        <v>0</v>
      </c>
      <c r="H633" s="25">
        <f t="shared" si="321"/>
        <v>0</v>
      </c>
      <c r="I633" s="25">
        <f t="shared" si="321"/>
        <v>0</v>
      </c>
      <c r="J633" s="25">
        <f t="shared" si="321"/>
        <v>114843984.06999999</v>
      </c>
      <c r="K633" s="25">
        <f t="shared" si="321"/>
        <v>0</v>
      </c>
    </row>
    <row r="634" spans="1:11" ht="25.5" x14ac:dyDescent="0.25">
      <c r="A634" s="27" t="s">
        <v>584</v>
      </c>
      <c r="B634" s="23" t="s">
        <v>103</v>
      </c>
      <c r="C634" s="23" t="s">
        <v>186</v>
      </c>
      <c r="D634" s="23" t="s">
        <v>484</v>
      </c>
      <c r="E634" s="24"/>
      <c r="F634" s="25">
        <f>F635+F660</f>
        <v>114699984.06999999</v>
      </c>
      <c r="G634" s="25">
        <f t="shared" ref="G634:K634" si="322">G635+G660</f>
        <v>0</v>
      </c>
      <c r="H634" s="25">
        <f t="shared" si="322"/>
        <v>0</v>
      </c>
      <c r="I634" s="25">
        <f t="shared" si="322"/>
        <v>0</v>
      </c>
      <c r="J634" s="25">
        <f t="shared" si="322"/>
        <v>114699984.06999999</v>
      </c>
      <c r="K634" s="25">
        <f t="shared" si="322"/>
        <v>0</v>
      </c>
    </row>
    <row r="635" spans="1:11" ht="38.25" x14ac:dyDescent="0.25">
      <c r="A635" s="27" t="s">
        <v>485</v>
      </c>
      <c r="B635" s="23" t="s">
        <v>103</v>
      </c>
      <c r="C635" s="23" t="s">
        <v>186</v>
      </c>
      <c r="D635" s="23" t="s">
        <v>486</v>
      </c>
      <c r="E635" s="24"/>
      <c r="F635" s="25">
        <f>F636+F651</f>
        <v>82035442.789999992</v>
      </c>
      <c r="G635" s="25">
        <f t="shared" ref="G635:K635" si="323">G636+G651</f>
        <v>0</v>
      </c>
      <c r="H635" s="25">
        <f t="shared" si="323"/>
        <v>0</v>
      </c>
      <c r="I635" s="25">
        <f t="shared" si="323"/>
        <v>0</v>
      </c>
      <c r="J635" s="25">
        <f t="shared" si="323"/>
        <v>82035442.789999992</v>
      </c>
      <c r="K635" s="25">
        <f t="shared" si="323"/>
        <v>0</v>
      </c>
    </row>
    <row r="636" spans="1:11" ht="51" x14ac:dyDescent="0.25">
      <c r="A636" s="27" t="s">
        <v>498</v>
      </c>
      <c r="B636" s="23" t="s">
        <v>103</v>
      </c>
      <c r="C636" s="23" t="s">
        <v>186</v>
      </c>
      <c r="D636" s="23" t="s">
        <v>499</v>
      </c>
      <c r="E636" s="24"/>
      <c r="F636" s="25">
        <f>F639+F643+F645+F647+F637+F649+F641</f>
        <v>4190000</v>
      </c>
      <c r="G636" s="25">
        <f t="shared" ref="G636:K636" si="324">G639+G643+G645+G647+G637+G649+G641</f>
        <v>0</v>
      </c>
      <c r="H636" s="25">
        <f t="shared" si="324"/>
        <v>0</v>
      </c>
      <c r="I636" s="25">
        <f t="shared" si="324"/>
        <v>0</v>
      </c>
      <c r="J636" s="25">
        <f t="shared" si="324"/>
        <v>4190000</v>
      </c>
      <c r="K636" s="25">
        <f t="shared" si="324"/>
        <v>0</v>
      </c>
    </row>
    <row r="637" spans="1:11" ht="63.75" hidden="1" x14ac:dyDescent="0.25">
      <c r="A637" s="27" t="s">
        <v>522</v>
      </c>
      <c r="B637" s="23" t="s">
        <v>103</v>
      </c>
      <c r="C637" s="23" t="s">
        <v>186</v>
      </c>
      <c r="D637" s="23" t="s">
        <v>523</v>
      </c>
      <c r="E637" s="24"/>
      <c r="F637" s="25">
        <f>F638</f>
        <v>0</v>
      </c>
      <c r="G637" s="25">
        <f t="shared" ref="G637:K637" si="325">G638</f>
        <v>0</v>
      </c>
      <c r="H637" s="25">
        <f t="shared" si="325"/>
        <v>0</v>
      </c>
      <c r="I637" s="25">
        <f t="shared" si="325"/>
        <v>0</v>
      </c>
      <c r="J637" s="25">
        <f t="shared" si="325"/>
        <v>0</v>
      </c>
      <c r="K637" s="25">
        <f t="shared" si="325"/>
        <v>0</v>
      </c>
    </row>
    <row r="638" spans="1:11" ht="38.25" hidden="1" x14ac:dyDescent="0.25">
      <c r="A638" s="27" t="s">
        <v>120</v>
      </c>
      <c r="B638" s="23" t="s">
        <v>103</v>
      </c>
      <c r="C638" s="23" t="s">
        <v>186</v>
      </c>
      <c r="D638" s="23" t="s">
        <v>523</v>
      </c>
      <c r="E638" s="24">
        <v>600</v>
      </c>
      <c r="F638" s="25">
        <f>'[1]9.ведомства'!G517</f>
        <v>0</v>
      </c>
      <c r="G638" s="25">
        <f>'[1]9.ведомства'!H517</f>
        <v>0</v>
      </c>
      <c r="H638" s="25">
        <f>'[1]9.ведомства'!I517</f>
        <v>0</v>
      </c>
      <c r="I638" s="25">
        <f>'[1]9.ведомства'!J517</f>
        <v>0</v>
      </c>
      <c r="J638" s="25">
        <f>'[1]9.ведомства'!K517</f>
        <v>0</v>
      </c>
      <c r="K638" s="25">
        <f>'[1]9.ведомства'!L517</f>
        <v>0</v>
      </c>
    </row>
    <row r="639" spans="1:11" ht="51" x14ac:dyDescent="0.25">
      <c r="A639" s="27" t="s">
        <v>585</v>
      </c>
      <c r="B639" s="23" t="s">
        <v>103</v>
      </c>
      <c r="C639" s="23" t="s">
        <v>186</v>
      </c>
      <c r="D639" s="23" t="s">
        <v>586</v>
      </c>
      <c r="E639" s="24"/>
      <c r="F639" s="25">
        <f>F640</f>
        <v>290000</v>
      </c>
      <c r="G639" s="25">
        <f t="shared" ref="G639:K639" si="326">G640</f>
        <v>0</v>
      </c>
      <c r="H639" s="25">
        <f t="shared" si="326"/>
        <v>0</v>
      </c>
      <c r="I639" s="25">
        <f t="shared" si="326"/>
        <v>0</v>
      </c>
      <c r="J639" s="25">
        <f t="shared" si="326"/>
        <v>290000</v>
      </c>
      <c r="K639" s="25">
        <f t="shared" si="326"/>
        <v>0</v>
      </c>
    </row>
    <row r="640" spans="1:11" ht="38.25" x14ac:dyDescent="0.25">
      <c r="A640" s="27" t="s">
        <v>120</v>
      </c>
      <c r="B640" s="23" t="s">
        <v>103</v>
      </c>
      <c r="C640" s="23" t="s">
        <v>186</v>
      </c>
      <c r="D640" s="23" t="s">
        <v>586</v>
      </c>
      <c r="E640" s="23" t="s">
        <v>287</v>
      </c>
      <c r="F640" s="25">
        <f>'[1]9.ведомства'!G519</f>
        <v>290000</v>
      </c>
      <c r="G640" s="25">
        <f>'[1]9.ведомства'!H519</f>
        <v>0</v>
      </c>
      <c r="H640" s="25">
        <f>'[1]9.ведомства'!I519</f>
        <v>0</v>
      </c>
      <c r="I640" s="25">
        <f>'[1]9.ведомства'!J519</f>
        <v>0</v>
      </c>
      <c r="J640" s="25">
        <f>'[1]9.ведомства'!K519</f>
        <v>290000</v>
      </c>
      <c r="K640" s="25">
        <f>'[1]9.ведомства'!L519</f>
        <v>0</v>
      </c>
    </row>
    <row r="641" spans="1:11" ht="38.25" x14ac:dyDescent="0.25">
      <c r="A641" s="27" t="s">
        <v>587</v>
      </c>
      <c r="B641" s="23" t="s">
        <v>103</v>
      </c>
      <c r="C641" s="23" t="s">
        <v>186</v>
      </c>
      <c r="D641" s="23" t="s">
        <v>588</v>
      </c>
      <c r="E641" s="23"/>
      <c r="F641" s="25">
        <f>F642</f>
        <v>24300</v>
      </c>
      <c r="G641" s="25">
        <f t="shared" ref="G641:K641" si="327">G642</f>
        <v>0</v>
      </c>
      <c r="H641" s="25">
        <f t="shared" si="327"/>
        <v>0</v>
      </c>
      <c r="I641" s="25">
        <f t="shared" si="327"/>
        <v>0</v>
      </c>
      <c r="J641" s="25">
        <f t="shared" si="327"/>
        <v>24300</v>
      </c>
      <c r="K641" s="25">
        <f t="shared" si="327"/>
        <v>0</v>
      </c>
    </row>
    <row r="642" spans="1:11" ht="25.5" x14ac:dyDescent="0.25">
      <c r="A642" s="27" t="s">
        <v>28</v>
      </c>
      <c r="B642" s="23" t="s">
        <v>103</v>
      </c>
      <c r="C642" s="23" t="s">
        <v>186</v>
      </c>
      <c r="D642" s="23" t="s">
        <v>588</v>
      </c>
      <c r="E642" s="23" t="s">
        <v>29</v>
      </c>
      <c r="F642" s="25">
        <f>'[1]9.ведомства'!G521</f>
        <v>24300</v>
      </c>
      <c r="G642" s="25">
        <f>'[1]9.ведомства'!H521</f>
        <v>0</v>
      </c>
      <c r="H642" s="25">
        <f>'[1]9.ведомства'!I521</f>
        <v>0</v>
      </c>
      <c r="I642" s="25">
        <f>'[1]9.ведомства'!J521</f>
        <v>0</v>
      </c>
      <c r="J642" s="25">
        <f>'[1]9.ведомства'!K521</f>
        <v>24300</v>
      </c>
      <c r="K642" s="25">
        <f>'[1]9.ведомства'!L521</f>
        <v>0</v>
      </c>
    </row>
    <row r="643" spans="1:11" x14ac:dyDescent="0.25">
      <c r="A643" s="27" t="s">
        <v>589</v>
      </c>
      <c r="B643" s="23" t="s">
        <v>103</v>
      </c>
      <c r="C643" s="23" t="s">
        <v>186</v>
      </c>
      <c r="D643" s="23" t="s">
        <v>590</v>
      </c>
      <c r="E643" s="24"/>
      <c r="F643" s="25">
        <f>F644</f>
        <v>2600000</v>
      </c>
      <c r="G643" s="25">
        <f t="shared" ref="G643:K643" si="328">G644</f>
        <v>0</v>
      </c>
      <c r="H643" s="25">
        <f t="shared" si="328"/>
        <v>0</v>
      </c>
      <c r="I643" s="25">
        <f t="shared" si="328"/>
        <v>0</v>
      </c>
      <c r="J643" s="25">
        <f t="shared" si="328"/>
        <v>2600000</v>
      </c>
      <c r="K643" s="25">
        <f t="shared" si="328"/>
        <v>0</v>
      </c>
    </row>
    <row r="644" spans="1:11" ht="38.25" x14ac:dyDescent="0.25">
      <c r="A644" s="27" t="s">
        <v>120</v>
      </c>
      <c r="B644" s="23" t="s">
        <v>103</v>
      </c>
      <c r="C644" s="23" t="s">
        <v>186</v>
      </c>
      <c r="D644" s="23" t="s">
        <v>590</v>
      </c>
      <c r="E644" s="23" t="s">
        <v>287</v>
      </c>
      <c r="F644" s="25">
        <f>'[1]9.ведомства'!G523</f>
        <v>2600000</v>
      </c>
      <c r="G644" s="25">
        <f>'[1]9.ведомства'!H523</f>
        <v>0</v>
      </c>
      <c r="H644" s="25">
        <f>'[1]9.ведомства'!I523</f>
        <v>0</v>
      </c>
      <c r="I644" s="25">
        <f>'[1]9.ведомства'!J523</f>
        <v>0</v>
      </c>
      <c r="J644" s="25">
        <f>'[1]9.ведомства'!K523</f>
        <v>2600000</v>
      </c>
      <c r="K644" s="25">
        <f>'[1]9.ведомства'!L523</f>
        <v>0</v>
      </c>
    </row>
    <row r="645" spans="1:11" ht="38.25" x14ac:dyDescent="0.25">
      <c r="A645" s="27" t="s">
        <v>591</v>
      </c>
      <c r="B645" s="23" t="s">
        <v>103</v>
      </c>
      <c r="C645" s="23" t="s">
        <v>186</v>
      </c>
      <c r="D645" s="23" t="s">
        <v>592</v>
      </c>
      <c r="E645" s="24"/>
      <c r="F645" s="25">
        <f>F646</f>
        <v>1200000</v>
      </c>
      <c r="G645" s="25">
        <f t="shared" ref="G645:K645" si="329">G646</f>
        <v>0</v>
      </c>
      <c r="H645" s="25">
        <f t="shared" si="329"/>
        <v>0</v>
      </c>
      <c r="I645" s="25">
        <f t="shared" si="329"/>
        <v>0</v>
      </c>
      <c r="J645" s="25">
        <f t="shared" si="329"/>
        <v>1200000</v>
      </c>
      <c r="K645" s="25">
        <f t="shared" si="329"/>
        <v>0</v>
      </c>
    </row>
    <row r="646" spans="1:11" ht="38.25" x14ac:dyDescent="0.25">
      <c r="A646" s="27" t="s">
        <v>120</v>
      </c>
      <c r="B646" s="23" t="s">
        <v>103</v>
      </c>
      <c r="C646" s="23" t="s">
        <v>186</v>
      </c>
      <c r="D646" s="23" t="s">
        <v>592</v>
      </c>
      <c r="E646" s="23" t="s">
        <v>287</v>
      </c>
      <c r="F646" s="25">
        <f>'[1]9.ведомства'!G525</f>
        <v>1200000</v>
      </c>
      <c r="G646" s="25">
        <f>'[1]9.ведомства'!H525</f>
        <v>0</v>
      </c>
      <c r="H646" s="25">
        <f>'[1]9.ведомства'!I525</f>
        <v>0</v>
      </c>
      <c r="I646" s="25">
        <f>'[1]9.ведомства'!J525</f>
        <v>0</v>
      </c>
      <c r="J646" s="25">
        <f>'[1]9.ведомства'!K525</f>
        <v>1200000</v>
      </c>
      <c r="K646" s="25">
        <f>'[1]9.ведомства'!L525</f>
        <v>0</v>
      </c>
    </row>
    <row r="647" spans="1:11" ht="38.25" x14ac:dyDescent="0.25">
      <c r="A647" s="27" t="s">
        <v>593</v>
      </c>
      <c r="B647" s="23" t="s">
        <v>103</v>
      </c>
      <c r="C647" s="23" t="s">
        <v>186</v>
      </c>
      <c r="D647" s="23" t="s">
        <v>594</v>
      </c>
      <c r="E647" s="24"/>
      <c r="F647" s="25">
        <f>F648</f>
        <v>75700</v>
      </c>
      <c r="G647" s="25">
        <f t="shared" ref="G647:K647" si="330">G648</f>
        <v>0</v>
      </c>
      <c r="H647" s="25">
        <f t="shared" si="330"/>
        <v>0</v>
      </c>
      <c r="I647" s="25">
        <f t="shared" si="330"/>
        <v>0</v>
      </c>
      <c r="J647" s="25">
        <f t="shared" si="330"/>
        <v>75700</v>
      </c>
      <c r="K647" s="25">
        <f t="shared" si="330"/>
        <v>0</v>
      </c>
    </row>
    <row r="648" spans="1:11" ht="25.5" x14ac:dyDescent="0.25">
      <c r="A648" s="27" t="s">
        <v>28</v>
      </c>
      <c r="B648" s="23" t="s">
        <v>103</v>
      </c>
      <c r="C648" s="23" t="s">
        <v>186</v>
      </c>
      <c r="D648" s="23" t="s">
        <v>594</v>
      </c>
      <c r="E648" s="23" t="s">
        <v>29</v>
      </c>
      <c r="F648" s="25">
        <f>'[1]9.ведомства'!G527</f>
        <v>75700</v>
      </c>
      <c r="G648" s="25">
        <f>'[1]9.ведомства'!H527</f>
        <v>0</v>
      </c>
      <c r="H648" s="25">
        <f>'[1]9.ведомства'!I527</f>
        <v>0</v>
      </c>
      <c r="I648" s="25">
        <f>'[1]9.ведомства'!J527</f>
        <v>0</v>
      </c>
      <c r="J648" s="25">
        <f>'[1]9.ведомства'!K527</f>
        <v>75700</v>
      </c>
      <c r="K648" s="25">
        <f>'[1]9.ведомства'!L527</f>
        <v>0</v>
      </c>
    </row>
    <row r="649" spans="1:11" ht="63.75" hidden="1" x14ac:dyDescent="0.25">
      <c r="A649" s="27" t="s">
        <v>526</v>
      </c>
      <c r="B649" s="23" t="s">
        <v>103</v>
      </c>
      <c r="C649" s="23" t="s">
        <v>186</v>
      </c>
      <c r="D649" s="23" t="s">
        <v>527</v>
      </c>
      <c r="E649" s="23"/>
      <c r="F649" s="25">
        <f>F650</f>
        <v>0</v>
      </c>
      <c r="G649" s="25">
        <f t="shared" ref="G649:K649" si="331">G650</f>
        <v>0</v>
      </c>
      <c r="H649" s="25">
        <f t="shared" si="331"/>
        <v>0</v>
      </c>
      <c r="I649" s="25">
        <f t="shared" si="331"/>
        <v>0</v>
      </c>
      <c r="J649" s="25">
        <f t="shared" si="331"/>
        <v>0</v>
      </c>
      <c r="K649" s="25">
        <f t="shared" si="331"/>
        <v>0</v>
      </c>
    </row>
    <row r="650" spans="1:11" ht="38.25" hidden="1" x14ac:dyDescent="0.25">
      <c r="A650" s="27" t="s">
        <v>120</v>
      </c>
      <c r="B650" s="23" t="s">
        <v>103</v>
      </c>
      <c r="C650" s="23" t="s">
        <v>186</v>
      </c>
      <c r="D650" s="23" t="s">
        <v>527</v>
      </c>
      <c r="E650" s="23" t="s">
        <v>287</v>
      </c>
      <c r="F650" s="25">
        <f>'[1]9.ведомства'!G529</f>
        <v>0</v>
      </c>
      <c r="G650" s="25">
        <f>'[1]9.ведомства'!H529</f>
        <v>0</v>
      </c>
      <c r="H650" s="25">
        <f>'[1]9.ведомства'!I529</f>
        <v>0</v>
      </c>
      <c r="I650" s="25">
        <f>'[1]9.ведомства'!J529</f>
        <v>0</v>
      </c>
      <c r="J650" s="25">
        <f>'[1]9.ведомства'!K529</f>
        <v>0</v>
      </c>
      <c r="K650" s="25">
        <f>'[1]9.ведомства'!L529</f>
        <v>0</v>
      </c>
    </row>
    <row r="651" spans="1:11" ht="38.25" x14ac:dyDescent="0.25">
      <c r="A651" s="27" t="s">
        <v>595</v>
      </c>
      <c r="B651" s="23" t="s">
        <v>103</v>
      </c>
      <c r="C651" s="23" t="s">
        <v>186</v>
      </c>
      <c r="D651" s="23" t="s">
        <v>596</v>
      </c>
      <c r="E651" s="24"/>
      <c r="F651" s="25">
        <f>F652+F654+F656+F658</f>
        <v>77845442.789999992</v>
      </c>
      <c r="G651" s="25">
        <f t="shared" ref="G651:K651" si="332">G652+G654+G656+G658</f>
        <v>0</v>
      </c>
      <c r="H651" s="25">
        <f t="shared" si="332"/>
        <v>0</v>
      </c>
      <c r="I651" s="25">
        <f t="shared" si="332"/>
        <v>0</v>
      </c>
      <c r="J651" s="25">
        <f t="shared" si="332"/>
        <v>77845442.789999992</v>
      </c>
      <c r="K651" s="25">
        <f t="shared" si="332"/>
        <v>0</v>
      </c>
    </row>
    <row r="652" spans="1:11" ht="63.75" x14ac:dyDescent="0.25">
      <c r="A652" s="27" t="s">
        <v>30</v>
      </c>
      <c r="B652" s="23" t="s">
        <v>103</v>
      </c>
      <c r="C652" s="23" t="s">
        <v>186</v>
      </c>
      <c r="D652" s="23" t="s">
        <v>597</v>
      </c>
      <c r="E652" s="23"/>
      <c r="F652" s="25">
        <f>F653</f>
        <v>1200000</v>
      </c>
      <c r="G652" s="25">
        <f t="shared" ref="G652:K652" si="333">G653</f>
        <v>0</v>
      </c>
      <c r="H652" s="25">
        <f t="shared" si="333"/>
        <v>0</v>
      </c>
      <c r="I652" s="25">
        <f t="shared" si="333"/>
        <v>0</v>
      </c>
      <c r="J652" s="25">
        <f t="shared" si="333"/>
        <v>1200000</v>
      </c>
      <c r="K652" s="25">
        <f t="shared" si="333"/>
        <v>0</v>
      </c>
    </row>
    <row r="653" spans="1:11" ht="38.25" x14ac:dyDescent="0.25">
      <c r="A653" s="27" t="s">
        <v>120</v>
      </c>
      <c r="B653" s="23" t="s">
        <v>103</v>
      </c>
      <c r="C653" s="23" t="s">
        <v>186</v>
      </c>
      <c r="D653" s="23" t="s">
        <v>597</v>
      </c>
      <c r="E653" s="23" t="s">
        <v>287</v>
      </c>
      <c r="F653" s="25">
        <f>'[1]9.ведомства'!G532</f>
        <v>1200000</v>
      </c>
      <c r="G653" s="25">
        <f>'[1]9.ведомства'!H532</f>
        <v>0</v>
      </c>
      <c r="H653" s="25">
        <f>'[1]9.ведомства'!I532</f>
        <v>0</v>
      </c>
      <c r="I653" s="25">
        <f>'[1]9.ведомства'!J532</f>
        <v>0</v>
      </c>
      <c r="J653" s="25">
        <f>'[1]9.ведомства'!K532</f>
        <v>1200000</v>
      </c>
      <c r="K653" s="25">
        <f>'[1]9.ведомства'!L532</f>
        <v>0</v>
      </c>
    </row>
    <row r="654" spans="1:11" ht="76.5" x14ac:dyDescent="0.25">
      <c r="A654" s="27" t="s">
        <v>598</v>
      </c>
      <c r="B654" s="23" t="s">
        <v>103</v>
      </c>
      <c r="C654" s="23" t="s">
        <v>186</v>
      </c>
      <c r="D654" s="23" t="s">
        <v>599</v>
      </c>
      <c r="E654" s="24"/>
      <c r="F654" s="25">
        <f>F655</f>
        <v>40007687.600000001</v>
      </c>
      <c r="G654" s="25">
        <f t="shared" ref="G654:K654" si="334">G655</f>
        <v>0</v>
      </c>
      <c r="H654" s="25">
        <f t="shared" si="334"/>
        <v>0</v>
      </c>
      <c r="I654" s="25">
        <f t="shared" si="334"/>
        <v>0</v>
      </c>
      <c r="J654" s="25">
        <f t="shared" si="334"/>
        <v>40007687.600000001</v>
      </c>
      <c r="K654" s="25">
        <f t="shared" si="334"/>
        <v>0</v>
      </c>
    </row>
    <row r="655" spans="1:11" ht="38.25" x14ac:dyDescent="0.25">
      <c r="A655" s="27" t="s">
        <v>120</v>
      </c>
      <c r="B655" s="23" t="s">
        <v>103</v>
      </c>
      <c r="C655" s="23" t="s">
        <v>186</v>
      </c>
      <c r="D655" s="23" t="s">
        <v>599</v>
      </c>
      <c r="E655" s="24">
        <v>600</v>
      </c>
      <c r="F655" s="25">
        <f>'[1]9.ведомства'!G534</f>
        <v>40007687.600000001</v>
      </c>
      <c r="G655" s="25">
        <f>'[1]9.ведомства'!H534</f>
        <v>0</v>
      </c>
      <c r="H655" s="25">
        <f>'[1]9.ведомства'!I534</f>
        <v>0</v>
      </c>
      <c r="I655" s="25">
        <f>'[1]9.ведомства'!J534</f>
        <v>0</v>
      </c>
      <c r="J655" s="25">
        <f>'[1]9.ведомства'!K534</f>
        <v>40007687.600000001</v>
      </c>
      <c r="K655" s="25">
        <f>'[1]9.ведомства'!L534</f>
        <v>0</v>
      </c>
    </row>
    <row r="656" spans="1:11" ht="89.25" x14ac:dyDescent="0.25">
      <c r="A656" s="27" t="s">
        <v>600</v>
      </c>
      <c r="B656" s="23" t="s">
        <v>103</v>
      </c>
      <c r="C656" s="23" t="s">
        <v>186</v>
      </c>
      <c r="D656" s="23" t="s">
        <v>601</v>
      </c>
      <c r="E656" s="23"/>
      <c r="F656" s="25">
        <f>F657</f>
        <v>20087604.010000002</v>
      </c>
      <c r="G656" s="25">
        <f t="shared" ref="G656:K656" si="335">G657</f>
        <v>0</v>
      </c>
      <c r="H656" s="25">
        <f t="shared" si="335"/>
        <v>0</v>
      </c>
      <c r="I656" s="25">
        <f t="shared" si="335"/>
        <v>0</v>
      </c>
      <c r="J656" s="25">
        <f t="shared" si="335"/>
        <v>20087604.010000002</v>
      </c>
      <c r="K656" s="25">
        <f t="shared" si="335"/>
        <v>0</v>
      </c>
    </row>
    <row r="657" spans="1:11" ht="38.25" x14ac:dyDescent="0.25">
      <c r="A657" s="27" t="s">
        <v>120</v>
      </c>
      <c r="B657" s="23" t="s">
        <v>103</v>
      </c>
      <c r="C657" s="23" t="s">
        <v>186</v>
      </c>
      <c r="D657" s="23" t="s">
        <v>601</v>
      </c>
      <c r="E657" s="23" t="s">
        <v>287</v>
      </c>
      <c r="F657" s="25">
        <f>'[1]9.ведомства'!G536</f>
        <v>20087604.010000002</v>
      </c>
      <c r="G657" s="25">
        <f>'[1]9.ведомства'!H536</f>
        <v>0</v>
      </c>
      <c r="H657" s="25">
        <f>'[1]9.ведомства'!I536</f>
        <v>0</v>
      </c>
      <c r="I657" s="25">
        <f>'[1]9.ведомства'!J536</f>
        <v>0</v>
      </c>
      <c r="J657" s="25">
        <f>'[1]9.ведомства'!K536</f>
        <v>20087604.010000002</v>
      </c>
      <c r="K657" s="25">
        <f>'[1]9.ведомства'!L536</f>
        <v>0</v>
      </c>
    </row>
    <row r="658" spans="1:11" ht="76.5" x14ac:dyDescent="0.25">
      <c r="A658" s="27" t="s">
        <v>602</v>
      </c>
      <c r="B658" s="23" t="s">
        <v>103</v>
      </c>
      <c r="C658" s="23" t="s">
        <v>186</v>
      </c>
      <c r="D658" s="23" t="s">
        <v>603</v>
      </c>
      <c r="E658" s="23"/>
      <c r="F658" s="25">
        <f>F659</f>
        <v>16550151.18</v>
      </c>
      <c r="G658" s="25">
        <f t="shared" ref="G658:K658" si="336">G659</f>
        <v>0</v>
      </c>
      <c r="H658" s="25">
        <f t="shared" si="336"/>
        <v>0</v>
      </c>
      <c r="I658" s="25">
        <f t="shared" si="336"/>
        <v>0</v>
      </c>
      <c r="J658" s="25">
        <f t="shared" si="336"/>
        <v>16550151.18</v>
      </c>
      <c r="K658" s="25">
        <f t="shared" si="336"/>
        <v>0</v>
      </c>
    </row>
    <row r="659" spans="1:11" ht="38.25" x14ac:dyDescent="0.25">
      <c r="A659" s="27" t="s">
        <v>120</v>
      </c>
      <c r="B659" s="23" t="s">
        <v>103</v>
      </c>
      <c r="C659" s="23" t="s">
        <v>186</v>
      </c>
      <c r="D659" s="23" t="s">
        <v>603</v>
      </c>
      <c r="E659" s="23" t="s">
        <v>287</v>
      </c>
      <c r="F659" s="25">
        <f>'[1]9.ведомства'!G538</f>
        <v>16550151.18</v>
      </c>
      <c r="G659" s="25">
        <f>'[1]9.ведомства'!H538</f>
        <v>0</v>
      </c>
      <c r="H659" s="25">
        <f>'[1]9.ведомства'!I538</f>
        <v>0</v>
      </c>
      <c r="I659" s="25">
        <f>'[1]9.ведомства'!J538</f>
        <v>0</v>
      </c>
      <c r="J659" s="25">
        <f>'[1]9.ведомства'!K538</f>
        <v>16550151.18</v>
      </c>
      <c r="K659" s="25">
        <f>'[1]9.ведомства'!L538</f>
        <v>0</v>
      </c>
    </row>
    <row r="660" spans="1:11" x14ac:dyDescent="0.25">
      <c r="A660" s="27" t="s">
        <v>531</v>
      </c>
      <c r="B660" s="23" t="s">
        <v>103</v>
      </c>
      <c r="C660" s="23" t="s">
        <v>186</v>
      </c>
      <c r="D660" s="23" t="s">
        <v>532</v>
      </c>
      <c r="E660" s="24"/>
      <c r="F660" s="25">
        <f>F661</f>
        <v>32664541.280000001</v>
      </c>
      <c r="G660" s="25">
        <f t="shared" ref="G660:K660" si="337">G661</f>
        <v>0</v>
      </c>
      <c r="H660" s="25">
        <f t="shared" si="337"/>
        <v>0</v>
      </c>
      <c r="I660" s="25">
        <f t="shared" si="337"/>
        <v>0</v>
      </c>
      <c r="J660" s="25">
        <f t="shared" si="337"/>
        <v>32664541.280000001</v>
      </c>
      <c r="K660" s="25">
        <f t="shared" si="337"/>
        <v>0</v>
      </c>
    </row>
    <row r="661" spans="1:11" ht="51" x14ac:dyDescent="0.25">
      <c r="A661" s="27" t="s">
        <v>533</v>
      </c>
      <c r="B661" s="23" t="s">
        <v>103</v>
      </c>
      <c r="C661" s="23" t="s">
        <v>186</v>
      </c>
      <c r="D661" s="23" t="s">
        <v>534</v>
      </c>
      <c r="E661" s="24"/>
      <c r="F661" s="25">
        <f>F662+F664</f>
        <v>32664541.280000001</v>
      </c>
      <c r="G661" s="25">
        <f t="shared" ref="G661:K661" si="338">G662+G664</f>
        <v>0</v>
      </c>
      <c r="H661" s="25">
        <f t="shared" si="338"/>
        <v>0</v>
      </c>
      <c r="I661" s="25">
        <f t="shared" si="338"/>
        <v>0</v>
      </c>
      <c r="J661" s="25">
        <f t="shared" si="338"/>
        <v>32664541.280000001</v>
      </c>
      <c r="K661" s="25">
        <f t="shared" si="338"/>
        <v>0</v>
      </c>
    </row>
    <row r="662" spans="1:11" ht="63.75" x14ac:dyDescent="0.25">
      <c r="A662" s="27" t="s">
        <v>30</v>
      </c>
      <c r="B662" s="23" t="s">
        <v>103</v>
      </c>
      <c r="C662" s="23" t="s">
        <v>186</v>
      </c>
      <c r="D662" s="23" t="s">
        <v>604</v>
      </c>
      <c r="E662" s="24"/>
      <c r="F662" s="25">
        <f>F663</f>
        <v>580000</v>
      </c>
      <c r="G662" s="25">
        <f t="shared" ref="G662:K662" si="339">G663</f>
        <v>0</v>
      </c>
      <c r="H662" s="25">
        <f t="shared" si="339"/>
        <v>0</v>
      </c>
      <c r="I662" s="25">
        <f t="shared" si="339"/>
        <v>0</v>
      </c>
      <c r="J662" s="25">
        <f t="shared" si="339"/>
        <v>580000</v>
      </c>
      <c r="K662" s="25">
        <f t="shared" si="339"/>
        <v>0</v>
      </c>
    </row>
    <row r="663" spans="1:11" ht="38.25" x14ac:dyDescent="0.25">
      <c r="A663" s="27" t="s">
        <v>120</v>
      </c>
      <c r="B663" s="23" t="s">
        <v>103</v>
      </c>
      <c r="C663" s="23" t="s">
        <v>186</v>
      </c>
      <c r="D663" s="23" t="s">
        <v>604</v>
      </c>
      <c r="E663" s="24">
        <v>600</v>
      </c>
      <c r="F663" s="25">
        <f>'[1]9.ведомства'!G542</f>
        <v>580000</v>
      </c>
      <c r="G663" s="25">
        <f>'[1]9.ведомства'!H542</f>
        <v>0</v>
      </c>
      <c r="H663" s="25">
        <f>'[1]9.ведомства'!I542</f>
        <v>0</v>
      </c>
      <c r="I663" s="25">
        <f>'[1]9.ведомства'!J542</f>
        <v>0</v>
      </c>
      <c r="J663" s="25">
        <f>'[1]9.ведомства'!K542</f>
        <v>580000</v>
      </c>
      <c r="K663" s="25">
        <f>'[1]9.ведомства'!L542</f>
        <v>0</v>
      </c>
    </row>
    <row r="664" spans="1:11" ht="76.5" x14ac:dyDescent="0.25">
      <c r="A664" s="27" t="s">
        <v>605</v>
      </c>
      <c r="B664" s="23" t="s">
        <v>103</v>
      </c>
      <c r="C664" s="23" t="s">
        <v>186</v>
      </c>
      <c r="D664" s="23" t="s">
        <v>606</v>
      </c>
      <c r="E664" s="23"/>
      <c r="F664" s="25">
        <f>F665</f>
        <v>32084541.280000001</v>
      </c>
      <c r="G664" s="25">
        <f t="shared" ref="G664:K664" si="340">G665</f>
        <v>0</v>
      </c>
      <c r="H664" s="25">
        <f t="shared" si="340"/>
        <v>0</v>
      </c>
      <c r="I664" s="25">
        <f t="shared" si="340"/>
        <v>0</v>
      </c>
      <c r="J664" s="25">
        <f t="shared" si="340"/>
        <v>32084541.280000001</v>
      </c>
      <c r="K664" s="25">
        <f t="shared" si="340"/>
        <v>0</v>
      </c>
    </row>
    <row r="665" spans="1:11" ht="38.25" x14ac:dyDescent="0.25">
      <c r="A665" s="27" t="s">
        <v>120</v>
      </c>
      <c r="B665" s="23" t="s">
        <v>103</v>
      </c>
      <c r="C665" s="23" t="s">
        <v>186</v>
      </c>
      <c r="D665" s="23" t="s">
        <v>606</v>
      </c>
      <c r="E665" s="23" t="s">
        <v>287</v>
      </c>
      <c r="F665" s="25">
        <f>'[1]9.ведомства'!G544</f>
        <v>32084541.280000001</v>
      </c>
      <c r="G665" s="25">
        <f>'[1]9.ведомства'!H544</f>
        <v>0</v>
      </c>
      <c r="H665" s="25">
        <f>'[1]9.ведомства'!I544</f>
        <v>0</v>
      </c>
      <c r="I665" s="25">
        <f>'[1]9.ведомства'!J544</f>
        <v>0</v>
      </c>
      <c r="J665" s="25">
        <f>'[1]9.ведомства'!K544</f>
        <v>32084541.280000001</v>
      </c>
      <c r="K665" s="25">
        <f>'[1]9.ведомства'!L544</f>
        <v>0</v>
      </c>
    </row>
    <row r="666" spans="1:11" ht="25.5" x14ac:dyDescent="0.25">
      <c r="A666" s="27" t="s">
        <v>607</v>
      </c>
      <c r="B666" s="23" t="s">
        <v>103</v>
      </c>
      <c r="C666" s="23" t="s">
        <v>186</v>
      </c>
      <c r="D666" s="23" t="s">
        <v>322</v>
      </c>
      <c r="E666" s="24"/>
      <c r="F666" s="25">
        <f>F667</f>
        <v>144000</v>
      </c>
      <c r="G666" s="25">
        <f t="shared" ref="G666:K669" si="341">G667</f>
        <v>0</v>
      </c>
      <c r="H666" s="25">
        <f t="shared" si="341"/>
        <v>0</v>
      </c>
      <c r="I666" s="25">
        <f t="shared" si="341"/>
        <v>0</v>
      </c>
      <c r="J666" s="25">
        <f t="shared" si="341"/>
        <v>144000</v>
      </c>
      <c r="K666" s="25">
        <f t="shared" si="341"/>
        <v>0</v>
      </c>
    </row>
    <row r="667" spans="1:11" ht="38.25" x14ac:dyDescent="0.25">
      <c r="A667" s="27" t="s">
        <v>608</v>
      </c>
      <c r="B667" s="23" t="s">
        <v>103</v>
      </c>
      <c r="C667" s="23" t="s">
        <v>186</v>
      </c>
      <c r="D667" s="23" t="s">
        <v>544</v>
      </c>
      <c r="E667" s="24"/>
      <c r="F667" s="25">
        <f>F668</f>
        <v>144000</v>
      </c>
      <c r="G667" s="25">
        <f t="shared" si="341"/>
        <v>0</v>
      </c>
      <c r="H667" s="25">
        <f t="shared" si="341"/>
        <v>0</v>
      </c>
      <c r="I667" s="25">
        <f t="shared" si="341"/>
        <v>0</v>
      </c>
      <c r="J667" s="25">
        <f t="shared" si="341"/>
        <v>144000</v>
      </c>
      <c r="K667" s="25">
        <f t="shared" si="341"/>
        <v>0</v>
      </c>
    </row>
    <row r="668" spans="1:11" ht="38.25" x14ac:dyDescent="0.25">
      <c r="A668" s="27" t="s">
        <v>545</v>
      </c>
      <c r="B668" s="23" t="s">
        <v>103</v>
      </c>
      <c r="C668" s="23" t="s">
        <v>186</v>
      </c>
      <c r="D668" s="23" t="s">
        <v>546</v>
      </c>
      <c r="E668" s="24"/>
      <c r="F668" s="25">
        <f>F669</f>
        <v>144000</v>
      </c>
      <c r="G668" s="25">
        <f t="shared" si="341"/>
        <v>0</v>
      </c>
      <c r="H668" s="25">
        <f t="shared" si="341"/>
        <v>0</v>
      </c>
      <c r="I668" s="25">
        <f t="shared" si="341"/>
        <v>0</v>
      </c>
      <c r="J668" s="25">
        <f t="shared" si="341"/>
        <v>144000</v>
      </c>
      <c r="K668" s="25">
        <f t="shared" si="341"/>
        <v>0</v>
      </c>
    </row>
    <row r="669" spans="1:11" ht="51" x14ac:dyDescent="0.25">
      <c r="A669" s="27" t="s">
        <v>585</v>
      </c>
      <c r="B669" s="23" t="s">
        <v>103</v>
      </c>
      <c r="C669" s="23" t="s">
        <v>186</v>
      </c>
      <c r="D669" s="23" t="s">
        <v>609</v>
      </c>
      <c r="E669" s="24"/>
      <c r="F669" s="25">
        <f>F670</f>
        <v>144000</v>
      </c>
      <c r="G669" s="25">
        <f t="shared" si="341"/>
        <v>0</v>
      </c>
      <c r="H669" s="25">
        <f t="shared" si="341"/>
        <v>0</v>
      </c>
      <c r="I669" s="25">
        <f t="shared" si="341"/>
        <v>0</v>
      </c>
      <c r="J669" s="25">
        <f t="shared" si="341"/>
        <v>144000</v>
      </c>
      <c r="K669" s="25">
        <f t="shared" si="341"/>
        <v>0</v>
      </c>
    </row>
    <row r="670" spans="1:11" ht="38.25" x14ac:dyDescent="0.25">
      <c r="A670" s="27" t="s">
        <v>120</v>
      </c>
      <c r="B670" s="23" t="s">
        <v>103</v>
      </c>
      <c r="C670" s="23" t="s">
        <v>186</v>
      </c>
      <c r="D670" s="23" t="s">
        <v>609</v>
      </c>
      <c r="E670" s="24">
        <v>600</v>
      </c>
      <c r="F670" s="25">
        <f>'[1]9.ведомства'!G646</f>
        <v>144000</v>
      </c>
      <c r="G670" s="25">
        <f>'[1]9.ведомства'!H646</f>
        <v>0</v>
      </c>
      <c r="H670" s="25">
        <f>'[1]9.ведомства'!I646</f>
        <v>0</v>
      </c>
      <c r="I670" s="25">
        <f>'[1]9.ведомства'!J646</f>
        <v>0</v>
      </c>
      <c r="J670" s="25">
        <f>'[1]9.ведомства'!K646</f>
        <v>144000</v>
      </c>
      <c r="K670" s="25">
        <f>'[1]9.ведомства'!L646</f>
        <v>0</v>
      </c>
    </row>
    <row r="671" spans="1:11" x14ac:dyDescent="0.25">
      <c r="A671" s="27" t="s">
        <v>610</v>
      </c>
      <c r="B671" s="23" t="s">
        <v>225</v>
      </c>
      <c r="C671" s="23"/>
      <c r="D671" s="23"/>
      <c r="E671" s="23"/>
      <c r="F671" s="25">
        <f t="shared" ref="F671:K671" si="342">F672+F716</f>
        <v>233250373.47</v>
      </c>
      <c r="G671" s="25">
        <f t="shared" si="342"/>
        <v>952773.47</v>
      </c>
      <c r="H671" s="25">
        <f t="shared" si="342"/>
        <v>-280200</v>
      </c>
      <c r="I671" s="25">
        <f t="shared" si="342"/>
        <v>0</v>
      </c>
      <c r="J671" s="25">
        <f t="shared" si="342"/>
        <v>232970173.47</v>
      </c>
      <c r="K671" s="25">
        <f t="shared" si="342"/>
        <v>952773.47</v>
      </c>
    </row>
    <row r="672" spans="1:11" x14ac:dyDescent="0.25">
      <c r="A672" s="27" t="s">
        <v>611</v>
      </c>
      <c r="B672" s="23" t="s">
        <v>225</v>
      </c>
      <c r="C672" s="23" t="s">
        <v>16</v>
      </c>
      <c r="D672" s="23"/>
      <c r="E672" s="23"/>
      <c r="F672" s="25">
        <f>F673</f>
        <v>179418573.47</v>
      </c>
      <c r="G672" s="25">
        <f t="shared" ref="G672:K672" si="343">G673</f>
        <v>952773.47</v>
      </c>
      <c r="H672" s="25">
        <f t="shared" si="343"/>
        <v>-7269900</v>
      </c>
      <c r="I672" s="25">
        <f t="shared" si="343"/>
        <v>0</v>
      </c>
      <c r="J672" s="25">
        <f t="shared" si="343"/>
        <v>172148673.47</v>
      </c>
      <c r="K672" s="25">
        <f t="shared" si="343"/>
        <v>952773.47</v>
      </c>
    </row>
    <row r="673" spans="1:11" ht="25.5" x14ac:dyDescent="0.25">
      <c r="A673" s="27" t="s">
        <v>612</v>
      </c>
      <c r="B673" s="23" t="s">
        <v>225</v>
      </c>
      <c r="C673" s="23" t="s">
        <v>16</v>
      </c>
      <c r="D673" s="23" t="s">
        <v>322</v>
      </c>
      <c r="E673" s="23"/>
      <c r="F673" s="25">
        <f t="shared" ref="F673:K673" si="344">F674+F693+F710</f>
        <v>179418573.47</v>
      </c>
      <c r="G673" s="25">
        <f t="shared" si="344"/>
        <v>952773.47</v>
      </c>
      <c r="H673" s="25">
        <f t="shared" si="344"/>
        <v>-7269900</v>
      </c>
      <c r="I673" s="25">
        <f t="shared" si="344"/>
        <v>0</v>
      </c>
      <c r="J673" s="25">
        <f t="shared" si="344"/>
        <v>172148673.47</v>
      </c>
      <c r="K673" s="25">
        <f t="shared" si="344"/>
        <v>952773.47</v>
      </c>
    </row>
    <row r="674" spans="1:11" ht="51" x14ac:dyDescent="0.25">
      <c r="A674" s="27" t="s">
        <v>613</v>
      </c>
      <c r="B674" s="23" t="s">
        <v>225</v>
      </c>
      <c r="C674" s="23" t="s">
        <v>16</v>
      </c>
      <c r="D674" s="23" t="s">
        <v>614</v>
      </c>
      <c r="E674" s="23"/>
      <c r="F674" s="25">
        <f t="shared" ref="F674:K674" si="345">F675+F688</f>
        <v>70456816.469999999</v>
      </c>
      <c r="G674" s="25">
        <f t="shared" si="345"/>
        <v>358716.47</v>
      </c>
      <c r="H674" s="25">
        <f t="shared" si="345"/>
        <v>-4740900</v>
      </c>
      <c r="I674" s="25">
        <f t="shared" si="345"/>
        <v>0</v>
      </c>
      <c r="J674" s="25">
        <f t="shared" si="345"/>
        <v>65715916.469999999</v>
      </c>
      <c r="K674" s="25">
        <f t="shared" si="345"/>
        <v>358716.47</v>
      </c>
    </row>
    <row r="675" spans="1:11" ht="25.5" x14ac:dyDescent="0.25">
      <c r="A675" s="27" t="s">
        <v>615</v>
      </c>
      <c r="B675" s="23" t="s">
        <v>225</v>
      </c>
      <c r="C675" s="23" t="s">
        <v>16</v>
      </c>
      <c r="D675" s="23" t="s">
        <v>616</v>
      </c>
      <c r="E675" s="23"/>
      <c r="F675" s="25">
        <f>F676+F678+F680+F686+F684+F682</f>
        <v>70456816.469999999</v>
      </c>
      <c r="G675" s="25">
        <f t="shared" ref="G675:K675" si="346">G676+G678+G680+G686+G684+G682</f>
        <v>358716.47</v>
      </c>
      <c r="H675" s="25">
        <f t="shared" si="346"/>
        <v>-4740900</v>
      </c>
      <c r="I675" s="25">
        <f t="shared" si="346"/>
        <v>0</v>
      </c>
      <c r="J675" s="25">
        <f t="shared" si="346"/>
        <v>65715916.469999999</v>
      </c>
      <c r="K675" s="25">
        <f t="shared" si="346"/>
        <v>358716.47</v>
      </c>
    </row>
    <row r="676" spans="1:11" ht="63.75" x14ac:dyDescent="0.25">
      <c r="A676" s="27" t="s">
        <v>30</v>
      </c>
      <c r="B676" s="23" t="s">
        <v>225</v>
      </c>
      <c r="C676" s="23" t="s">
        <v>16</v>
      </c>
      <c r="D676" s="23" t="s">
        <v>617</v>
      </c>
      <c r="E676" s="23"/>
      <c r="F676" s="25">
        <f>F677</f>
        <v>1000000</v>
      </c>
      <c r="G676" s="25">
        <f t="shared" ref="G676:K676" si="347">G677</f>
        <v>0</v>
      </c>
      <c r="H676" s="25">
        <f t="shared" si="347"/>
        <v>0</v>
      </c>
      <c r="I676" s="25">
        <f t="shared" si="347"/>
        <v>0</v>
      </c>
      <c r="J676" s="25">
        <f t="shared" si="347"/>
        <v>1000000</v>
      </c>
      <c r="K676" s="25">
        <f t="shared" si="347"/>
        <v>0</v>
      </c>
    </row>
    <row r="677" spans="1:11" ht="38.25" x14ac:dyDescent="0.25">
      <c r="A677" s="27" t="s">
        <v>120</v>
      </c>
      <c r="B677" s="23" t="s">
        <v>225</v>
      </c>
      <c r="C677" s="23" t="s">
        <v>16</v>
      </c>
      <c r="D677" s="23" t="s">
        <v>617</v>
      </c>
      <c r="E677" s="23" t="s">
        <v>287</v>
      </c>
      <c r="F677" s="25">
        <f>'[1]9.ведомства'!G653</f>
        <v>1000000</v>
      </c>
      <c r="G677" s="25">
        <f>'[1]9.ведомства'!H653</f>
        <v>0</v>
      </c>
      <c r="H677" s="25">
        <f>'[1]9.ведомства'!I653</f>
        <v>0</v>
      </c>
      <c r="I677" s="25">
        <f>'[1]9.ведомства'!J653</f>
        <v>0</v>
      </c>
      <c r="J677" s="25">
        <f>'[1]9.ведомства'!K653</f>
        <v>1000000</v>
      </c>
      <c r="K677" s="25">
        <f>'[1]9.ведомства'!L653</f>
        <v>0</v>
      </c>
    </row>
    <row r="678" spans="1:11" ht="63.75" x14ac:dyDescent="0.25">
      <c r="A678" s="27" t="s">
        <v>490</v>
      </c>
      <c r="B678" s="23" t="s">
        <v>225</v>
      </c>
      <c r="C678" s="23" t="s">
        <v>16</v>
      </c>
      <c r="D678" s="23" t="s">
        <v>618</v>
      </c>
      <c r="E678" s="23"/>
      <c r="F678" s="25">
        <f>F679</f>
        <v>334468</v>
      </c>
      <c r="G678" s="25">
        <f t="shared" ref="G678:K678" si="348">G679</f>
        <v>334468</v>
      </c>
      <c r="H678" s="25">
        <f t="shared" si="348"/>
        <v>0</v>
      </c>
      <c r="I678" s="25">
        <f t="shared" si="348"/>
        <v>0</v>
      </c>
      <c r="J678" s="25">
        <f t="shared" si="348"/>
        <v>334468</v>
      </c>
      <c r="K678" s="25">
        <f t="shared" si="348"/>
        <v>334468</v>
      </c>
    </row>
    <row r="679" spans="1:11" ht="38.25" x14ac:dyDescent="0.25">
      <c r="A679" s="27" t="s">
        <v>120</v>
      </c>
      <c r="B679" s="23" t="s">
        <v>225</v>
      </c>
      <c r="C679" s="23" t="s">
        <v>16</v>
      </c>
      <c r="D679" s="23" t="s">
        <v>618</v>
      </c>
      <c r="E679" s="23" t="s">
        <v>287</v>
      </c>
      <c r="F679" s="25">
        <f>'[1]9.ведомства'!G655</f>
        <v>334468</v>
      </c>
      <c r="G679" s="25">
        <f>'[1]9.ведомства'!H655</f>
        <v>334468</v>
      </c>
      <c r="H679" s="25">
        <f>'[1]9.ведомства'!I655</f>
        <v>0</v>
      </c>
      <c r="I679" s="25">
        <f>'[1]9.ведомства'!J655</f>
        <v>0</v>
      </c>
      <c r="J679" s="25">
        <f>'[1]9.ведомства'!K655</f>
        <v>334468</v>
      </c>
      <c r="K679" s="25">
        <f>'[1]9.ведомства'!L655</f>
        <v>334468</v>
      </c>
    </row>
    <row r="680" spans="1:11" ht="63.75" x14ac:dyDescent="0.25">
      <c r="A680" s="27" t="s">
        <v>619</v>
      </c>
      <c r="B680" s="23" t="s">
        <v>225</v>
      </c>
      <c r="C680" s="23" t="s">
        <v>16</v>
      </c>
      <c r="D680" s="23" t="s">
        <v>620</v>
      </c>
      <c r="E680" s="23"/>
      <c r="F680" s="25">
        <f>F681</f>
        <v>68524400</v>
      </c>
      <c r="G680" s="25">
        <f t="shared" ref="G680:K680" si="349">G681</f>
        <v>0</v>
      </c>
      <c r="H680" s="25">
        <f t="shared" si="349"/>
        <v>-5180150</v>
      </c>
      <c r="I680" s="25">
        <f t="shared" si="349"/>
        <v>0</v>
      </c>
      <c r="J680" s="25">
        <f t="shared" si="349"/>
        <v>63344250</v>
      </c>
      <c r="K680" s="25">
        <f t="shared" si="349"/>
        <v>0</v>
      </c>
    </row>
    <row r="681" spans="1:11" ht="38.25" x14ac:dyDescent="0.25">
      <c r="A681" s="27" t="s">
        <v>120</v>
      </c>
      <c r="B681" s="23" t="s">
        <v>225</v>
      </c>
      <c r="C681" s="23" t="s">
        <v>16</v>
      </c>
      <c r="D681" s="23" t="s">
        <v>620</v>
      </c>
      <c r="E681" s="23" t="s">
        <v>287</v>
      </c>
      <c r="F681" s="25">
        <f>'[1]9.ведомства'!G657</f>
        <v>68524400</v>
      </c>
      <c r="G681" s="25">
        <f>'[1]9.ведомства'!H657</f>
        <v>0</v>
      </c>
      <c r="H681" s="25">
        <f>'[1]9.ведомства'!I657</f>
        <v>-5180150</v>
      </c>
      <c r="I681" s="25">
        <f>'[1]9.ведомства'!J657</f>
        <v>0</v>
      </c>
      <c r="J681" s="25">
        <f>'[1]9.ведомства'!K657</f>
        <v>63344250</v>
      </c>
      <c r="K681" s="25">
        <f>'[1]9.ведомства'!L657</f>
        <v>0</v>
      </c>
    </row>
    <row r="682" spans="1:11" ht="25.5" x14ac:dyDescent="0.25">
      <c r="A682" s="27" t="s">
        <v>621</v>
      </c>
      <c r="B682" s="23" t="s">
        <v>225</v>
      </c>
      <c r="C682" s="23" t="s">
        <v>16</v>
      </c>
      <c r="D682" s="23" t="s">
        <v>622</v>
      </c>
      <c r="E682" s="23"/>
      <c r="F682" s="25">
        <f>F683</f>
        <v>550000</v>
      </c>
      <c r="G682" s="25">
        <f t="shared" ref="G682:K682" si="350">G683</f>
        <v>0</v>
      </c>
      <c r="H682" s="25">
        <f t="shared" si="350"/>
        <v>250000</v>
      </c>
      <c r="I682" s="25">
        <f t="shared" si="350"/>
        <v>0</v>
      </c>
      <c r="J682" s="25">
        <f t="shared" si="350"/>
        <v>800000</v>
      </c>
      <c r="K682" s="25">
        <f t="shared" si="350"/>
        <v>0</v>
      </c>
    </row>
    <row r="683" spans="1:11" ht="38.25" x14ac:dyDescent="0.25">
      <c r="A683" s="27" t="s">
        <v>120</v>
      </c>
      <c r="B683" s="23" t="s">
        <v>225</v>
      </c>
      <c r="C683" s="23" t="s">
        <v>16</v>
      </c>
      <c r="D683" s="23" t="s">
        <v>622</v>
      </c>
      <c r="E683" s="23" t="s">
        <v>287</v>
      </c>
      <c r="F683" s="25">
        <f>'[1]9.ведомства'!G659</f>
        <v>550000</v>
      </c>
      <c r="G683" s="25">
        <f>'[1]9.ведомства'!H659</f>
        <v>0</v>
      </c>
      <c r="H683" s="25">
        <f>'[1]9.ведомства'!I659</f>
        <v>250000</v>
      </c>
      <c r="I683" s="25">
        <f>'[1]9.ведомства'!J659</f>
        <v>0</v>
      </c>
      <c r="J683" s="25">
        <f>'[1]9.ведомства'!K659</f>
        <v>800000</v>
      </c>
      <c r="K683" s="25">
        <f>'[1]9.ведомства'!L659</f>
        <v>0</v>
      </c>
    </row>
    <row r="684" spans="1:11" ht="25.5" x14ac:dyDescent="0.25">
      <c r="A684" s="27" t="s">
        <v>623</v>
      </c>
      <c r="B684" s="23" t="s">
        <v>225</v>
      </c>
      <c r="C684" s="23" t="s">
        <v>16</v>
      </c>
      <c r="D684" s="23" t="s">
        <v>624</v>
      </c>
      <c r="E684" s="23"/>
      <c r="F684" s="25">
        <f>F685</f>
        <v>24248.47</v>
      </c>
      <c r="G684" s="25">
        <f t="shared" ref="G684:K684" si="351">G685</f>
        <v>24248.47</v>
      </c>
      <c r="H684" s="25">
        <f t="shared" si="351"/>
        <v>0</v>
      </c>
      <c r="I684" s="25">
        <f t="shared" si="351"/>
        <v>0</v>
      </c>
      <c r="J684" s="25">
        <f t="shared" si="351"/>
        <v>24248.47</v>
      </c>
      <c r="K684" s="25">
        <f t="shared" si="351"/>
        <v>24248.47</v>
      </c>
    </row>
    <row r="685" spans="1:11" ht="38.25" x14ac:dyDescent="0.25">
      <c r="A685" s="27" t="s">
        <v>120</v>
      </c>
      <c r="B685" s="23" t="s">
        <v>225</v>
      </c>
      <c r="C685" s="23" t="s">
        <v>16</v>
      </c>
      <c r="D685" s="23" t="s">
        <v>624</v>
      </c>
      <c r="E685" s="23" t="s">
        <v>287</v>
      </c>
      <c r="F685" s="25">
        <f>'[1]9.ведомства'!G661</f>
        <v>24248.47</v>
      </c>
      <c r="G685" s="25">
        <f>'[1]9.ведомства'!H661</f>
        <v>24248.47</v>
      </c>
      <c r="H685" s="25">
        <f>'[1]9.ведомства'!I661</f>
        <v>0</v>
      </c>
      <c r="I685" s="25">
        <f>'[1]9.ведомства'!J661</f>
        <v>0</v>
      </c>
      <c r="J685" s="25">
        <f>'[1]9.ведомства'!K661</f>
        <v>24248.47</v>
      </c>
      <c r="K685" s="25">
        <f>'[1]9.ведомства'!L661</f>
        <v>24248.47</v>
      </c>
    </row>
    <row r="686" spans="1:11" ht="89.25" x14ac:dyDescent="0.25">
      <c r="A686" s="27" t="s">
        <v>496</v>
      </c>
      <c r="B686" s="23" t="s">
        <v>225</v>
      </c>
      <c r="C686" s="23" t="s">
        <v>16</v>
      </c>
      <c r="D686" s="23" t="s">
        <v>625</v>
      </c>
      <c r="E686" s="23"/>
      <c r="F686" s="25">
        <f>F687</f>
        <v>23700</v>
      </c>
      <c r="G686" s="25">
        <f t="shared" ref="G686:K686" si="352">G687</f>
        <v>0</v>
      </c>
      <c r="H686" s="25">
        <f t="shared" si="352"/>
        <v>189250</v>
      </c>
      <c r="I686" s="25">
        <f t="shared" si="352"/>
        <v>0</v>
      </c>
      <c r="J686" s="25">
        <f t="shared" si="352"/>
        <v>212950</v>
      </c>
      <c r="K686" s="25">
        <f t="shared" si="352"/>
        <v>0</v>
      </c>
    </row>
    <row r="687" spans="1:11" ht="38.25" x14ac:dyDescent="0.25">
      <c r="A687" s="27" t="s">
        <v>120</v>
      </c>
      <c r="B687" s="23" t="s">
        <v>225</v>
      </c>
      <c r="C687" s="23" t="s">
        <v>16</v>
      </c>
      <c r="D687" s="23" t="s">
        <v>625</v>
      </c>
      <c r="E687" s="23" t="s">
        <v>287</v>
      </c>
      <c r="F687" s="25">
        <f>'[1]9.ведомства'!G663</f>
        <v>23700</v>
      </c>
      <c r="G687" s="25">
        <f>'[1]9.ведомства'!H663</f>
        <v>0</v>
      </c>
      <c r="H687" s="25">
        <f>'[1]9.ведомства'!I663</f>
        <v>189250</v>
      </c>
      <c r="I687" s="25">
        <f>'[1]9.ведомства'!J663</f>
        <v>0</v>
      </c>
      <c r="J687" s="25">
        <f>'[1]9.ведомства'!K663</f>
        <v>212950</v>
      </c>
      <c r="K687" s="25">
        <f>'[1]9.ведомства'!L663</f>
        <v>0</v>
      </c>
    </row>
    <row r="688" spans="1:11" ht="38.25" hidden="1" x14ac:dyDescent="0.25">
      <c r="A688" s="27" t="s">
        <v>626</v>
      </c>
      <c r="B688" s="23" t="s">
        <v>225</v>
      </c>
      <c r="C688" s="23" t="s">
        <v>16</v>
      </c>
      <c r="D688" s="23" t="s">
        <v>627</v>
      </c>
      <c r="E688" s="23"/>
      <c r="F688" s="25">
        <f>F691+F689</f>
        <v>0</v>
      </c>
      <c r="G688" s="25">
        <f t="shared" ref="G688:K688" si="353">G691+G689</f>
        <v>0</v>
      </c>
      <c r="H688" s="25">
        <f t="shared" si="353"/>
        <v>0</v>
      </c>
      <c r="I688" s="25">
        <f t="shared" si="353"/>
        <v>0</v>
      </c>
      <c r="J688" s="25">
        <f t="shared" si="353"/>
        <v>0</v>
      </c>
      <c r="K688" s="25">
        <f t="shared" si="353"/>
        <v>0</v>
      </c>
    </row>
    <row r="689" spans="1:11" ht="51" hidden="1" x14ac:dyDescent="0.25">
      <c r="A689" s="27" t="s">
        <v>628</v>
      </c>
      <c r="B689" s="23" t="s">
        <v>225</v>
      </c>
      <c r="C689" s="23" t="s">
        <v>16</v>
      </c>
      <c r="D689" s="23" t="s">
        <v>629</v>
      </c>
      <c r="E689" s="23"/>
      <c r="F689" s="25">
        <f>F690</f>
        <v>0</v>
      </c>
      <c r="G689" s="25">
        <f t="shared" ref="G689:K689" si="354">G690</f>
        <v>0</v>
      </c>
      <c r="H689" s="25">
        <f t="shared" si="354"/>
        <v>0</v>
      </c>
      <c r="I689" s="25">
        <f t="shared" si="354"/>
        <v>0</v>
      </c>
      <c r="J689" s="25">
        <f t="shared" si="354"/>
        <v>0</v>
      </c>
      <c r="K689" s="25">
        <f t="shared" si="354"/>
        <v>0</v>
      </c>
    </row>
    <row r="690" spans="1:11" ht="38.25" hidden="1" x14ac:dyDescent="0.25">
      <c r="A690" s="27" t="s">
        <v>120</v>
      </c>
      <c r="B690" s="23" t="s">
        <v>225</v>
      </c>
      <c r="C690" s="23" t="s">
        <v>16</v>
      </c>
      <c r="D690" s="23" t="s">
        <v>629</v>
      </c>
      <c r="E690" s="23" t="s">
        <v>287</v>
      </c>
      <c r="F690" s="25">
        <f>'[1]9.ведомства'!G666</f>
        <v>0</v>
      </c>
      <c r="G690" s="25">
        <f>'[1]9.ведомства'!H666</f>
        <v>0</v>
      </c>
      <c r="H690" s="25">
        <f>'[1]9.ведомства'!I666</f>
        <v>0</v>
      </c>
      <c r="I690" s="25">
        <f>'[1]9.ведомства'!J666</f>
        <v>0</v>
      </c>
      <c r="J690" s="25">
        <f>'[1]9.ведомства'!K666</f>
        <v>0</v>
      </c>
      <c r="K690" s="25">
        <f>'[1]9.ведомства'!L666</f>
        <v>0</v>
      </c>
    </row>
    <row r="691" spans="1:11" ht="25.5" hidden="1" x14ac:dyDescent="0.25">
      <c r="A691" s="27" t="s">
        <v>290</v>
      </c>
      <c r="B691" s="23" t="s">
        <v>225</v>
      </c>
      <c r="C691" s="23" t="s">
        <v>16</v>
      </c>
      <c r="D691" s="23" t="s">
        <v>630</v>
      </c>
      <c r="E691" s="23"/>
      <c r="F691" s="25">
        <f>F692</f>
        <v>0</v>
      </c>
      <c r="G691" s="25">
        <f t="shared" ref="G691:K691" si="355">G692</f>
        <v>0</v>
      </c>
      <c r="H691" s="25">
        <f t="shared" si="355"/>
        <v>0</v>
      </c>
      <c r="I691" s="25">
        <f t="shared" si="355"/>
        <v>0</v>
      </c>
      <c r="J691" s="25">
        <f t="shared" si="355"/>
        <v>0</v>
      </c>
      <c r="K691" s="25">
        <f t="shared" si="355"/>
        <v>0</v>
      </c>
    </row>
    <row r="692" spans="1:11" ht="38.25" hidden="1" x14ac:dyDescent="0.25">
      <c r="A692" s="27" t="s">
        <v>120</v>
      </c>
      <c r="B692" s="23" t="s">
        <v>225</v>
      </c>
      <c r="C692" s="23" t="s">
        <v>16</v>
      </c>
      <c r="D692" s="23" t="s">
        <v>630</v>
      </c>
      <c r="E692" s="23" t="s">
        <v>287</v>
      </c>
      <c r="F692" s="25">
        <f>'[1]9.ведомства'!G668</f>
        <v>0</v>
      </c>
      <c r="G692" s="25">
        <f>'[1]9.ведомства'!H668</f>
        <v>0</v>
      </c>
      <c r="H692" s="25">
        <f>'[1]9.ведомства'!I668</f>
        <v>0</v>
      </c>
      <c r="I692" s="25">
        <f>'[1]9.ведомства'!J668</f>
        <v>0</v>
      </c>
      <c r="J692" s="25">
        <f>'[1]9.ведомства'!K668</f>
        <v>0</v>
      </c>
      <c r="K692" s="25">
        <f>'[1]9.ведомства'!L668</f>
        <v>0</v>
      </c>
    </row>
    <row r="693" spans="1:11" ht="38.25" x14ac:dyDescent="0.25">
      <c r="A693" s="27" t="s">
        <v>631</v>
      </c>
      <c r="B693" s="23" t="s">
        <v>225</v>
      </c>
      <c r="C693" s="23" t="s">
        <v>16</v>
      </c>
      <c r="D693" s="23" t="s">
        <v>632</v>
      </c>
      <c r="E693" s="23"/>
      <c r="F693" s="25">
        <f>F694+F705</f>
        <v>93145957</v>
      </c>
      <c r="G693" s="25">
        <f t="shared" ref="G693:K693" si="356">G694+G705</f>
        <v>594057</v>
      </c>
      <c r="H693" s="25">
        <f t="shared" si="356"/>
        <v>-2278400</v>
      </c>
      <c r="I693" s="25">
        <f t="shared" si="356"/>
        <v>0</v>
      </c>
      <c r="J693" s="25">
        <f t="shared" si="356"/>
        <v>90867557</v>
      </c>
      <c r="K693" s="25">
        <f t="shared" si="356"/>
        <v>594057</v>
      </c>
    </row>
    <row r="694" spans="1:11" ht="51" x14ac:dyDescent="0.25">
      <c r="A694" s="27" t="s">
        <v>633</v>
      </c>
      <c r="B694" s="23" t="s">
        <v>225</v>
      </c>
      <c r="C694" s="23" t="s">
        <v>16</v>
      </c>
      <c r="D694" s="23" t="s">
        <v>634</v>
      </c>
      <c r="E694" s="23"/>
      <c r="F694" s="25">
        <f>F695+F697+F699+F703+F701</f>
        <v>91945957</v>
      </c>
      <c r="G694" s="25">
        <f t="shared" ref="G694:K694" si="357">G695+G697+G699+G703+G701</f>
        <v>594057</v>
      </c>
      <c r="H694" s="25">
        <f t="shared" si="357"/>
        <v>-2278400</v>
      </c>
      <c r="I694" s="25">
        <f t="shared" si="357"/>
        <v>0</v>
      </c>
      <c r="J694" s="25">
        <f t="shared" si="357"/>
        <v>89667557</v>
      </c>
      <c r="K694" s="25">
        <f t="shared" si="357"/>
        <v>594057</v>
      </c>
    </row>
    <row r="695" spans="1:11" ht="63.75" x14ac:dyDescent="0.25">
      <c r="A695" s="27" t="s">
        <v>30</v>
      </c>
      <c r="B695" s="23" t="s">
        <v>225</v>
      </c>
      <c r="C695" s="23" t="s">
        <v>16</v>
      </c>
      <c r="D695" s="23" t="s">
        <v>635</v>
      </c>
      <c r="E695" s="23"/>
      <c r="F695" s="25">
        <f>F696</f>
        <v>1170000</v>
      </c>
      <c r="G695" s="25">
        <f t="shared" ref="G695:K695" si="358">G696</f>
        <v>0</v>
      </c>
      <c r="H695" s="25">
        <f t="shared" si="358"/>
        <v>0</v>
      </c>
      <c r="I695" s="25">
        <f t="shared" si="358"/>
        <v>0</v>
      </c>
      <c r="J695" s="25">
        <f t="shared" si="358"/>
        <v>1170000</v>
      </c>
      <c r="K695" s="25">
        <f t="shared" si="358"/>
        <v>0</v>
      </c>
    </row>
    <row r="696" spans="1:11" ht="38.25" x14ac:dyDescent="0.25">
      <c r="A696" s="27" t="s">
        <v>120</v>
      </c>
      <c r="B696" s="23" t="s">
        <v>225</v>
      </c>
      <c r="C696" s="23" t="s">
        <v>16</v>
      </c>
      <c r="D696" s="23" t="s">
        <v>635</v>
      </c>
      <c r="E696" s="23" t="s">
        <v>287</v>
      </c>
      <c r="F696" s="25">
        <f>'[1]9.ведомства'!G672</f>
        <v>1170000</v>
      </c>
      <c r="G696" s="25">
        <f>'[1]9.ведомства'!H672</f>
        <v>0</v>
      </c>
      <c r="H696" s="25">
        <f>'[1]9.ведомства'!I672</f>
        <v>0</v>
      </c>
      <c r="I696" s="25">
        <f>'[1]9.ведомства'!J672</f>
        <v>0</v>
      </c>
      <c r="J696" s="25">
        <f>'[1]9.ведомства'!K672</f>
        <v>1170000</v>
      </c>
      <c r="K696" s="25">
        <f>'[1]9.ведомства'!L672</f>
        <v>0</v>
      </c>
    </row>
    <row r="697" spans="1:11" ht="63.75" x14ac:dyDescent="0.25">
      <c r="A697" s="27" t="s">
        <v>490</v>
      </c>
      <c r="B697" s="23" t="s">
        <v>225</v>
      </c>
      <c r="C697" s="23" t="s">
        <v>16</v>
      </c>
      <c r="D697" s="23" t="s">
        <v>636</v>
      </c>
      <c r="E697" s="23"/>
      <c r="F697" s="25">
        <f>F698</f>
        <v>594057</v>
      </c>
      <c r="G697" s="25">
        <f t="shared" ref="G697:K697" si="359">G698</f>
        <v>594057</v>
      </c>
      <c r="H697" s="25">
        <f t="shared" si="359"/>
        <v>0</v>
      </c>
      <c r="I697" s="25">
        <f t="shared" si="359"/>
        <v>0</v>
      </c>
      <c r="J697" s="25">
        <f t="shared" si="359"/>
        <v>594057</v>
      </c>
      <c r="K697" s="25">
        <f t="shared" si="359"/>
        <v>594057</v>
      </c>
    </row>
    <row r="698" spans="1:11" ht="38.25" x14ac:dyDescent="0.25">
      <c r="A698" s="27" t="s">
        <v>120</v>
      </c>
      <c r="B698" s="23" t="s">
        <v>225</v>
      </c>
      <c r="C698" s="23" t="s">
        <v>16</v>
      </c>
      <c r="D698" s="23" t="s">
        <v>636</v>
      </c>
      <c r="E698" s="23" t="s">
        <v>287</v>
      </c>
      <c r="F698" s="25">
        <f>'[1]9.ведомства'!G674</f>
        <v>594057</v>
      </c>
      <c r="G698" s="25">
        <f>'[1]9.ведомства'!H674</f>
        <v>594057</v>
      </c>
      <c r="H698" s="25">
        <f>'[1]9.ведомства'!I674</f>
        <v>0</v>
      </c>
      <c r="I698" s="25">
        <f>'[1]9.ведомства'!J674</f>
        <v>0</v>
      </c>
      <c r="J698" s="25">
        <f>'[1]9.ведомства'!K674</f>
        <v>594057</v>
      </c>
      <c r="K698" s="25">
        <f>'[1]9.ведомства'!L674</f>
        <v>594057</v>
      </c>
    </row>
    <row r="699" spans="1:11" ht="63.75" x14ac:dyDescent="0.25">
      <c r="A699" s="27" t="s">
        <v>637</v>
      </c>
      <c r="B699" s="23" t="s">
        <v>225</v>
      </c>
      <c r="C699" s="23" t="s">
        <v>16</v>
      </c>
      <c r="D699" s="23" t="s">
        <v>638</v>
      </c>
      <c r="E699" s="23"/>
      <c r="F699" s="25">
        <f>F700</f>
        <v>90142100</v>
      </c>
      <c r="G699" s="25">
        <f t="shared" ref="G699:K699" si="360">G700</f>
        <v>0</v>
      </c>
      <c r="H699" s="25">
        <f t="shared" si="360"/>
        <v>-3016813</v>
      </c>
      <c r="I699" s="25">
        <f t="shared" si="360"/>
        <v>0</v>
      </c>
      <c r="J699" s="25">
        <f t="shared" si="360"/>
        <v>87125287</v>
      </c>
      <c r="K699" s="25">
        <f t="shared" si="360"/>
        <v>0</v>
      </c>
    </row>
    <row r="700" spans="1:11" ht="38.25" x14ac:dyDescent="0.25">
      <c r="A700" s="27" t="s">
        <v>120</v>
      </c>
      <c r="B700" s="23" t="s">
        <v>225</v>
      </c>
      <c r="C700" s="23" t="s">
        <v>16</v>
      </c>
      <c r="D700" s="23" t="s">
        <v>638</v>
      </c>
      <c r="E700" s="23" t="s">
        <v>287</v>
      </c>
      <c r="F700" s="25">
        <f>'[1]9.ведомства'!G676</f>
        <v>90142100</v>
      </c>
      <c r="G700" s="25">
        <f>'[1]9.ведомства'!H676</f>
        <v>0</v>
      </c>
      <c r="H700" s="25">
        <f>'[1]9.ведомства'!I676</f>
        <v>-3016813</v>
      </c>
      <c r="I700" s="25">
        <f>'[1]9.ведомства'!J676</f>
        <v>0</v>
      </c>
      <c r="J700" s="25">
        <f>'[1]9.ведомства'!K676</f>
        <v>87125287</v>
      </c>
      <c r="K700" s="25">
        <f>'[1]9.ведомства'!L676</f>
        <v>0</v>
      </c>
    </row>
    <row r="701" spans="1:11" ht="25.5" x14ac:dyDescent="0.25">
      <c r="A701" s="27" t="s">
        <v>639</v>
      </c>
      <c r="B701" s="23" t="s">
        <v>225</v>
      </c>
      <c r="C701" s="23" t="s">
        <v>16</v>
      </c>
      <c r="D701" s="23" t="s">
        <v>640</v>
      </c>
      <c r="E701" s="23"/>
      <c r="F701" s="25">
        <f>F702</f>
        <v>0</v>
      </c>
      <c r="G701" s="25">
        <f t="shared" ref="G701:K701" si="361">G702</f>
        <v>0</v>
      </c>
      <c r="H701" s="25">
        <f t="shared" si="361"/>
        <v>400000</v>
      </c>
      <c r="I701" s="25">
        <f t="shared" si="361"/>
        <v>0</v>
      </c>
      <c r="J701" s="25">
        <f t="shared" si="361"/>
        <v>400000</v>
      </c>
      <c r="K701" s="25">
        <f t="shared" si="361"/>
        <v>0</v>
      </c>
    </row>
    <row r="702" spans="1:11" ht="38.25" x14ac:dyDescent="0.25">
      <c r="A702" s="27" t="s">
        <v>120</v>
      </c>
      <c r="B702" s="23" t="s">
        <v>225</v>
      </c>
      <c r="C702" s="23" t="s">
        <v>16</v>
      </c>
      <c r="D702" s="23" t="s">
        <v>640</v>
      </c>
      <c r="E702" s="23" t="s">
        <v>287</v>
      </c>
      <c r="F702" s="25">
        <f>'[1]9.ведомства'!G678</f>
        <v>0</v>
      </c>
      <c r="G702" s="25">
        <f>'[1]9.ведомства'!H678</f>
        <v>0</v>
      </c>
      <c r="H702" s="25">
        <f>'[1]9.ведомства'!I678</f>
        <v>400000</v>
      </c>
      <c r="I702" s="25">
        <f>'[1]9.ведомства'!J678</f>
        <v>0</v>
      </c>
      <c r="J702" s="25">
        <f>'[1]9.ведомства'!K678</f>
        <v>400000</v>
      </c>
      <c r="K702" s="25">
        <f>'[1]9.ведомства'!L678</f>
        <v>0</v>
      </c>
    </row>
    <row r="703" spans="1:11" ht="89.25" x14ac:dyDescent="0.25">
      <c r="A703" s="27" t="s">
        <v>496</v>
      </c>
      <c r="B703" s="23" t="s">
        <v>225</v>
      </c>
      <c r="C703" s="23" t="s">
        <v>16</v>
      </c>
      <c r="D703" s="23" t="s">
        <v>641</v>
      </c>
      <c r="E703" s="23"/>
      <c r="F703" s="25">
        <f>F704</f>
        <v>39800</v>
      </c>
      <c r="G703" s="25">
        <f t="shared" ref="G703:K703" si="362">G704</f>
        <v>0</v>
      </c>
      <c r="H703" s="25">
        <f t="shared" si="362"/>
        <v>338413</v>
      </c>
      <c r="I703" s="25">
        <f t="shared" si="362"/>
        <v>0</v>
      </c>
      <c r="J703" s="25">
        <f t="shared" si="362"/>
        <v>378213</v>
      </c>
      <c r="K703" s="25">
        <f t="shared" si="362"/>
        <v>0</v>
      </c>
    </row>
    <row r="704" spans="1:11" ht="38.25" x14ac:dyDescent="0.25">
      <c r="A704" s="27" t="s">
        <v>120</v>
      </c>
      <c r="B704" s="23" t="s">
        <v>225</v>
      </c>
      <c r="C704" s="23" t="s">
        <v>16</v>
      </c>
      <c r="D704" s="23" t="s">
        <v>641</v>
      </c>
      <c r="E704" s="23" t="s">
        <v>287</v>
      </c>
      <c r="F704" s="25">
        <f>'[1]9.ведомства'!G680</f>
        <v>39800</v>
      </c>
      <c r="G704" s="25">
        <f>'[1]9.ведомства'!H680</f>
        <v>0</v>
      </c>
      <c r="H704" s="25">
        <f>'[1]9.ведомства'!I680</f>
        <v>338413</v>
      </c>
      <c r="I704" s="25">
        <f>'[1]9.ведомства'!J680</f>
        <v>0</v>
      </c>
      <c r="J704" s="25">
        <f>'[1]9.ведомства'!K680</f>
        <v>378213</v>
      </c>
      <c r="K704" s="25">
        <f>'[1]9.ведомства'!L680</f>
        <v>0</v>
      </c>
    </row>
    <row r="705" spans="1:11" ht="51" x14ac:dyDescent="0.25">
      <c r="A705" s="27" t="s">
        <v>642</v>
      </c>
      <c r="B705" s="23" t="s">
        <v>225</v>
      </c>
      <c r="C705" s="23" t="s">
        <v>16</v>
      </c>
      <c r="D705" s="23" t="s">
        <v>643</v>
      </c>
      <c r="E705" s="23"/>
      <c r="F705" s="25">
        <f>F706+F708</f>
        <v>1200000</v>
      </c>
      <c r="G705" s="25">
        <f t="shared" ref="G705:K705" si="363">G706+G708</f>
        <v>0</v>
      </c>
      <c r="H705" s="25">
        <f t="shared" si="363"/>
        <v>0</v>
      </c>
      <c r="I705" s="25">
        <f t="shared" si="363"/>
        <v>0</v>
      </c>
      <c r="J705" s="25">
        <f t="shared" si="363"/>
        <v>1200000</v>
      </c>
      <c r="K705" s="25">
        <f t="shared" si="363"/>
        <v>0</v>
      </c>
    </row>
    <row r="706" spans="1:11" ht="25.5" hidden="1" x14ac:dyDescent="0.25">
      <c r="A706" s="27" t="s">
        <v>178</v>
      </c>
      <c r="B706" s="23" t="s">
        <v>225</v>
      </c>
      <c r="C706" s="23" t="s">
        <v>16</v>
      </c>
      <c r="D706" s="23" t="s">
        <v>644</v>
      </c>
      <c r="E706" s="23"/>
      <c r="F706" s="25">
        <f>F707</f>
        <v>0</v>
      </c>
      <c r="G706" s="25">
        <f t="shared" ref="G706:K706" si="364">G707</f>
        <v>0</v>
      </c>
      <c r="H706" s="25">
        <f t="shared" si="364"/>
        <v>0</v>
      </c>
      <c r="I706" s="25">
        <f t="shared" si="364"/>
        <v>0</v>
      </c>
      <c r="J706" s="25">
        <f t="shared" si="364"/>
        <v>0</v>
      </c>
      <c r="K706" s="25">
        <f t="shared" si="364"/>
        <v>0</v>
      </c>
    </row>
    <row r="707" spans="1:11" ht="38.25" hidden="1" x14ac:dyDescent="0.25">
      <c r="A707" s="27" t="s">
        <v>120</v>
      </c>
      <c r="B707" s="23" t="s">
        <v>225</v>
      </c>
      <c r="C707" s="23" t="s">
        <v>16</v>
      </c>
      <c r="D707" s="23" t="s">
        <v>644</v>
      </c>
      <c r="E707" s="23" t="s">
        <v>287</v>
      </c>
      <c r="F707" s="25">
        <f>'[1]9.ведомства'!G683</f>
        <v>0</v>
      </c>
      <c r="G707" s="25">
        <f>'[1]9.ведомства'!H683</f>
        <v>0</v>
      </c>
      <c r="H707" s="25">
        <f>'[1]9.ведомства'!I683</f>
        <v>0</v>
      </c>
      <c r="I707" s="25">
        <f>'[1]9.ведомства'!J683</f>
        <v>0</v>
      </c>
      <c r="J707" s="25">
        <f>'[1]9.ведомства'!K683</f>
        <v>0</v>
      </c>
      <c r="K707" s="25">
        <f>'[1]9.ведомства'!L683</f>
        <v>0</v>
      </c>
    </row>
    <row r="708" spans="1:11" ht="25.5" x14ac:dyDescent="0.25">
      <c r="A708" s="27" t="s">
        <v>180</v>
      </c>
      <c r="B708" s="23" t="s">
        <v>225</v>
      </c>
      <c r="C708" s="23" t="s">
        <v>16</v>
      </c>
      <c r="D708" s="23" t="s">
        <v>645</v>
      </c>
      <c r="E708" s="23"/>
      <c r="F708" s="25">
        <f>F709</f>
        <v>1200000</v>
      </c>
      <c r="G708" s="25">
        <f t="shared" ref="G708:K708" si="365">G709</f>
        <v>0</v>
      </c>
      <c r="H708" s="25">
        <f t="shared" si="365"/>
        <v>0</v>
      </c>
      <c r="I708" s="25">
        <f t="shared" si="365"/>
        <v>0</v>
      </c>
      <c r="J708" s="25">
        <f t="shared" si="365"/>
        <v>1200000</v>
      </c>
      <c r="K708" s="25">
        <f t="shared" si="365"/>
        <v>0</v>
      </c>
    </row>
    <row r="709" spans="1:11" ht="38.25" x14ac:dyDescent="0.25">
      <c r="A709" s="27" t="s">
        <v>120</v>
      </c>
      <c r="B709" s="23" t="s">
        <v>225</v>
      </c>
      <c r="C709" s="23" t="s">
        <v>16</v>
      </c>
      <c r="D709" s="23" t="s">
        <v>645</v>
      </c>
      <c r="E709" s="23" t="s">
        <v>287</v>
      </c>
      <c r="F709" s="25">
        <f>'[1]9.ведомства'!G685</f>
        <v>1200000</v>
      </c>
      <c r="G709" s="25">
        <f>'[1]9.ведомства'!H685</f>
        <v>0</v>
      </c>
      <c r="H709" s="25">
        <f>'[1]9.ведомства'!I685</f>
        <v>0</v>
      </c>
      <c r="I709" s="25">
        <f>'[1]9.ведомства'!J685</f>
        <v>0</v>
      </c>
      <c r="J709" s="25">
        <f>'[1]9.ведомства'!K685</f>
        <v>1200000</v>
      </c>
      <c r="K709" s="25">
        <f>'[1]9.ведомства'!L685</f>
        <v>0</v>
      </c>
    </row>
    <row r="710" spans="1:11" ht="25.5" x14ac:dyDescent="0.25">
      <c r="A710" s="27" t="s">
        <v>646</v>
      </c>
      <c r="B710" s="23" t="s">
        <v>225</v>
      </c>
      <c r="C710" s="23" t="s">
        <v>16</v>
      </c>
      <c r="D710" s="23" t="s">
        <v>647</v>
      </c>
      <c r="E710" s="23"/>
      <c r="F710" s="25">
        <f>F711</f>
        <v>15815800</v>
      </c>
      <c r="G710" s="25">
        <f t="shared" ref="G710:K710" si="366">G711</f>
        <v>0</v>
      </c>
      <c r="H710" s="25">
        <f t="shared" si="366"/>
        <v>-250600</v>
      </c>
      <c r="I710" s="25">
        <f t="shared" si="366"/>
        <v>0</v>
      </c>
      <c r="J710" s="25">
        <f t="shared" si="366"/>
        <v>15565200</v>
      </c>
      <c r="K710" s="25">
        <f t="shared" si="366"/>
        <v>0</v>
      </c>
    </row>
    <row r="711" spans="1:11" ht="51" x14ac:dyDescent="0.25">
      <c r="A711" s="27" t="s">
        <v>648</v>
      </c>
      <c r="B711" s="23" t="s">
        <v>225</v>
      </c>
      <c r="C711" s="23" t="s">
        <v>16</v>
      </c>
      <c r="D711" s="23" t="s">
        <v>649</v>
      </c>
      <c r="E711" s="23"/>
      <c r="F711" s="25">
        <f>F712+F714</f>
        <v>15815800</v>
      </c>
      <c r="G711" s="25">
        <f t="shared" ref="G711:K711" si="367">G712+G714</f>
        <v>0</v>
      </c>
      <c r="H711" s="25">
        <f t="shared" si="367"/>
        <v>-250600</v>
      </c>
      <c r="I711" s="25">
        <f t="shared" si="367"/>
        <v>0</v>
      </c>
      <c r="J711" s="25">
        <f t="shared" si="367"/>
        <v>15565200</v>
      </c>
      <c r="K711" s="25">
        <f t="shared" si="367"/>
        <v>0</v>
      </c>
    </row>
    <row r="712" spans="1:11" ht="63.75" x14ac:dyDescent="0.25">
      <c r="A712" s="27" t="s">
        <v>30</v>
      </c>
      <c r="B712" s="23" t="s">
        <v>225</v>
      </c>
      <c r="C712" s="23" t="s">
        <v>16</v>
      </c>
      <c r="D712" s="23" t="s">
        <v>650</v>
      </c>
      <c r="E712" s="23"/>
      <c r="F712" s="25">
        <f>F713</f>
        <v>250000</v>
      </c>
      <c r="G712" s="25">
        <f t="shared" ref="G712:K712" si="368">G713</f>
        <v>0</v>
      </c>
      <c r="H712" s="25">
        <f t="shared" si="368"/>
        <v>0</v>
      </c>
      <c r="I712" s="25">
        <f t="shared" si="368"/>
        <v>0</v>
      </c>
      <c r="J712" s="25">
        <f t="shared" si="368"/>
        <v>250000</v>
      </c>
      <c r="K712" s="25">
        <f t="shared" si="368"/>
        <v>0</v>
      </c>
    </row>
    <row r="713" spans="1:11" ht="38.25" x14ac:dyDescent="0.25">
      <c r="A713" s="27" t="s">
        <v>120</v>
      </c>
      <c r="B713" s="23" t="s">
        <v>225</v>
      </c>
      <c r="C713" s="23" t="s">
        <v>16</v>
      </c>
      <c r="D713" s="23" t="s">
        <v>650</v>
      </c>
      <c r="E713" s="23" t="s">
        <v>287</v>
      </c>
      <c r="F713" s="25">
        <f>'[1]9.ведомства'!G689</f>
        <v>250000</v>
      </c>
      <c r="G713" s="25">
        <f>'[1]9.ведомства'!H689</f>
        <v>0</v>
      </c>
      <c r="H713" s="25">
        <f>'[1]9.ведомства'!I689</f>
        <v>0</v>
      </c>
      <c r="I713" s="25">
        <f>'[1]9.ведомства'!J689</f>
        <v>0</v>
      </c>
      <c r="J713" s="25">
        <f>'[1]9.ведомства'!K689</f>
        <v>250000</v>
      </c>
      <c r="K713" s="25">
        <f>'[1]9.ведомства'!L689</f>
        <v>0</v>
      </c>
    </row>
    <row r="714" spans="1:11" ht="63.75" x14ac:dyDescent="0.25">
      <c r="A714" s="27" t="s">
        <v>651</v>
      </c>
      <c r="B714" s="23" t="s">
        <v>225</v>
      </c>
      <c r="C714" s="23" t="s">
        <v>16</v>
      </c>
      <c r="D714" s="23" t="s">
        <v>652</v>
      </c>
      <c r="E714" s="23"/>
      <c r="F714" s="25">
        <f>F715</f>
        <v>15565800</v>
      </c>
      <c r="G714" s="25">
        <f t="shared" ref="G714:K714" si="369">G715</f>
        <v>0</v>
      </c>
      <c r="H714" s="25">
        <f t="shared" si="369"/>
        <v>-250600</v>
      </c>
      <c r="I714" s="25">
        <f t="shared" si="369"/>
        <v>0</v>
      </c>
      <c r="J714" s="25">
        <f t="shared" si="369"/>
        <v>15315200</v>
      </c>
      <c r="K714" s="25">
        <f t="shared" si="369"/>
        <v>0</v>
      </c>
    </row>
    <row r="715" spans="1:11" ht="38.25" x14ac:dyDescent="0.25">
      <c r="A715" s="27" t="s">
        <v>120</v>
      </c>
      <c r="B715" s="23" t="s">
        <v>225</v>
      </c>
      <c r="C715" s="23" t="s">
        <v>16</v>
      </c>
      <c r="D715" s="23" t="s">
        <v>652</v>
      </c>
      <c r="E715" s="23" t="s">
        <v>287</v>
      </c>
      <c r="F715" s="25">
        <f>'[1]9.ведомства'!G691</f>
        <v>15565800</v>
      </c>
      <c r="G715" s="25">
        <f>'[1]9.ведомства'!H691</f>
        <v>0</v>
      </c>
      <c r="H715" s="25">
        <f>'[1]9.ведомства'!I691</f>
        <v>-250600</v>
      </c>
      <c r="I715" s="25">
        <f>'[1]9.ведомства'!J691</f>
        <v>0</v>
      </c>
      <c r="J715" s="25">
        <f>'[1]9.ведомства'!K691</f>
        <v>15315200</v>
      </c>
      <c r="K715" s="25">
        <f>'[1]9.ведомства'!L691</f>
        <v>0</v>
      </c>
    </row>
    <row r="716" spans="1:11" ht="25.5" x14ac:dyDescent="0.25">
      <c r="A716" s="27" t="s">
        <v>653</v>
      </c>
      <c r="B716" s="23" t="s">
        <v>225</v>
      </c>
      <c r="C716" s="23" t="s">
        <v>64</v>
      </c>
      <c r="D716" s="23"/>
      <c r="E716" s="23"/>
      <c r="F716" s="25">
        <f>F717+F722</f>
        <v>53831800</v>
      </c>
      <c r="G716" s="25">
        <f t="shared" ref="G716:K716" si="370">G717+G722</f>
        <v>0</v>
      </c>
      <c r="H716" s="25">
        <f t="shared" si="370"/>
        <v>6989700</v>
      </c>
      <c r="I716" s="25">
        <f t="shared" si="370"/>
        <v>0</v>
      </c>
      <c r="J716" s="25">
        <f t="shared" si="370"/>
        <v>60821500</v>
      </c>
      <c r="K716" s="25">
        <f t="shared" si="370"/>
        <v>0</v>
      </c>
    </row>
    <row r="717" spans="1:11" ht="38.25" hidden="1" x14ac:dyDescent="0.25">
      <c r="A717" s="27" t="s">
        <v>654</v>
      </c>
      <c r="B717" s="23" t="s">
        <v>225</v>
      </c>
      <c r="C717" s="23" t="s">
        <v>64</v>
      </c>
      <c r="D717" s="23" t="s">
        <v>35</v>
      </c>
      <c r="E717" s="24"/>
      <c r="F717" s="25">
        <f>F718</f>
        <v>0</v>
      </c>
      <c r="G717" s="25">
        <f t="shared" ref="G717:K720" si="371">G718</f>
        <v>0</v>
      </c>
      <c r="H717" s="25">
        <f t="shared" si="371"/>
        <v>0</v>
      </c>
      <c r="I717" s="25">
        <f t="shared" si="371"/>
        <v>0</v>
      </c>
      <c r="J717" s="25">
        <f t="shared" si="371"/>
        <v>0</v>
      </c>
      <c r="K717" s="25">
        <f t="shared" si="371"/>
        <v>0</v>
      </c>
    </row>
    <row r="718" spans="1:11" ht="51" hidden="1" x14ac:dyDescent="0.25">
      <c r="A718" s="27" t="s">
        <v>132</v>
      </c>
      <c r="B718" s="23" t="s">
        <v>225</v>
      </c>
      <c r="C718" s="23" t="s">
        <v>64</v>
      </c>
      <c r="D718" s="23" t="s">
        <v>133</v>
      </c>
      <c r="E718" s="24"/>
      <c r="F718" s="25">
        <f>F719</f>
        <v>0</v>
      </c>
      <c r="G718" s="25">
        <f t="shared" si="371"/>
        <v>0</v>
      </c>
      <c r="H718" s="25">
        <f t="shared" si="371"/>
        <v>0</v>
      </c>
      <c r="I718" s="25">
        <f t="shared" si="371"/>
        <v>0</v>
      </c>
      <c r="J718" s="25">
        <f t="shared" si="371"/>
        <v>0</v>
      </c>
      <c r="K718" s="25">
        <f t="shared" si="371"/>
        <v>0</v>
      </c>
    </row>
    <row r="719" spans="1:11" ht="38.25" hidden="1" x14ac:dyDescent="0.25">
      <c r="A719" s="27" t="s">
        <v>655</v>
      </c>
      <c r="B719" s="23" t="s">
        <v>225</v>
      </c>
      <c r="C719" s="23" t="s">
        <v>64</v>
      </c>
      <c r="D719" s="23" t="s">
        <v>145</v>
      </c>
      <c r="E719" s="24"/>
      <c r="F719" s="25">
        <f>F720</f>
        <v>0</v>
      </c>
      <c r="G719" s="25">
        <f t="shared" si="371"/>
        <v>0</v>
      </c>
      <c r="H719" s="25">
        <f t="shared" si="371"/>
        <v>0</v>
      </c>
      <c r="I719" s="25">
        <f t="shared" si="371"/>
        <v>0</v>
      </c>
      <c r="J719" s="25">
        <f t="shared" si="371"/>
        <v>0</v>
      </c>
      <c r="K719" s="25">
        <f t="shared" si="371"/>
        <v>0</v>
      </c>
    </row>
    <row r="720" spans="1:11" ht="51" hidden="1" x14ac:dyDescent="0.25">
      <c r="A720" s="28" t="s">
        <v>136</v>
      </c>
      <c r="B720" s="23" t="s">
        <v>225</v>
      </c>
      <c r="C720" s="23" t="s">
        <v>64</v>
      </c>
      <c r="D720" s="23" t="s">
        <v>146</v>
      </c>
      <c r="E720" s="24"/>
      <c r="F720" s="25">
        <f>F721</f>
        <v>0</v>
      </c>
      <c r="G720" s="25">
        <f t="shared" si="371"/>
        <v>0</v>
      </c>
      <c r="H720" s="25">
        <f t="shared" si="371"/>
        <v>0</v>
      </c>
      <c r="I720" s="25">
        <f t="shared" si="371"/>
        <v>0</v>
      </c>
      <c r="J720" s="25">
        <f t="shared" si="371"/>
        <v>0</v>
      </c>
      <c r="K720" s="25">
        <f t="shared" si="371"/>
        <v>0</v>
      </c>
    </row>
    <row r="721" spans="1:11" ht="38.25" hidden="1" x14ac:dyDescent="0.25">
      <c r="A721" s="27" t="s">
        <v>120</v>
      </c>
      <c r="B721" s="23" t="s">
        <v>225</v>
      </c>
      <c r="C721" s="23" t="s">
        <v>64</v>
      </c>
      <c r="D721" s="23" t="s">
        <v>146</v>
      </c>
      <c r="E721" s="24">
        <v>600</v>
      </c>
      <c r="F721" s="25">
        <f>'[1]9.ведомства'!G697</f>
        <v>0</v>
      </c>
      <c r="G721" s="25">
        <f>'[1]9.ведомства'!H697</f>
        <v>0</v>
      </c>
      <c r="H721" s="25">
        <f>'[1]9.ведомства'!I697</f>
        <v>0</v>
      </c>
      <c r="I721" s="25">
        <f>'[1]9.ведомства'!J697</f>
        <v>0</v>
      </c>
      <c r="J721" s="25">
        <f>'[1]9.ведомства'!K697</f>
        <v>0</v>
      </c>
      <c r="K721" s="25">
        <f>'[1]9.ведомства'!L697</f>
        <v>0</v>
      </c>
    </row>
    <row r="722" spans="1:11" ht="25.5" x14ac:dyDescent="0.25">
      <c r="A722" s="27" t="s">
        <v>607</v>
      </c>
      <c r="B722" s="23" t="s">
        <v>225</v>
      </c>
      <c r="C722" s="23" t="s">
        <v>64</v>
      </c>
      <c r="D722" s="23" t="s">
        <v>322</v>
      </c>
      <c r="E722" s="23"/>
      <c r="F722" s="25">
        <f>F723+F731+F735+F727</f>
        <v>53831800</v>
      </c>
      <c r="G722" s="25">
        <f t="shared" ref="G722:K722" si="372">G723+G731+G735+G727</f>
        <v>0</v>
      </c>
      <c r="H722" s="25">
        <f t="shared" si="372"/>
        <v>6989700</v>
      </c>
      <c r="I722" s="25">
        <f t="shared" si="372"/>
        <v>0</v>
      </c>
      <c r="J722" s="25">
        <f t="shared" si="372"/>
        <v>60821500</v>
      </c>
      <c r="K722" s="25">
        <f t="shared" si="372"/>
        <v>0</v>
      </c>
    </row>
    <row r="723" spans="1:11" ht="38.25" x14ac:dyDescent="0.25">
      <c r="A723" s="27" t="s">
        <v>656</v>
      </c>
      <c r="B723" s="23" t="s">
        <v>225</v>
      </c>
      <c r="C723" s="23" t="s">
        <v>64</v>
      </c>
      <c r="D723" s="23" t="s">
        <v>632</v>
      </c>
      <c r="E723" s="23"/>
      <c r="F723" s="25">
        <f>F724</f>
        <v>72000</v>
      </c>
      <c r="G723" s="25">
        <f t="shared" ref="G723:K725" si="373">G724</f>
        <v>0</v>
      </c>
      <c r="H723" s="25">
        <f t="shared" si="373"/>
        <v>0</v>
      </c>
      <c r="I723" s="25">
        <f t="shared" si="373"/>
        <v>0</v>
      </c>
      <c r="J723" s="25">
        <f t="shared" si="373"/>
        <v>72000</v>
      </c>
      <c r="K723" s="25">
        <f t="shared" si="373"/>
        <v>0</v>
      </c>
    </row>
    <row r="724" spans="1:11" ht="51" x14ac:dyDescent="0.25">
      <c r="A724" s="27" t="s">
        <v>633</v>
      </c>
      <c r="B724" s="23" t="s">
        <v>225</v>
      </c>
      <c r="C724" s="23" t="s">
        <v>64</v>
      </c>
      <c r="D724" s="23" t="s">
        <v>634</v>
      </c>
      <c r="E724" s="23"/>
      <c r="F724" s="25">
        <f>F725</f>
        <v>72000</v>
      </c>
      <c r="G724" s="25">
        <f t="shared" si="373"/>
        <v>0</v>
      </c>
      <c r="H724" s="25">
        <f t="shared" si="373"/>
        <v>0</v>
      </c>
      <c r="I724" s="25">
        <f t="shared" si="373"/>
        <v>0</v>
      </c>
      <c r="J724" s="25">
        <f t="shared" si="373"/>
        <v>72000</v>
      </c>
      <c r="K724" s="25">
        <f t="shared" si="373"/>
        <v>0</v>
      </c>
    </row>
    <row r="725" spans="1:11" ht="51" x14ac:dyDescent="0.25">
      <c r="A725" s="27" t="s">
        <v>585</v>
      </c>
      <c r="B725" s="23" t="s">
        <v>225</v>
      </c>
      <c r="C725" s="23" t="s">
        <v>64</v>
      </c>
      <c r="D725" s="23" t="s">
        <v>657</v>
      </c>
      <c r="E725" s="23"/>
      <c r="F725" s="25">
        <f>F726</f>
        <v>72000</v>
      </c>
      <c r="G725" s="25">
        <f t="shared" si="373"/>
        <v>0</v>
      </c>
      <c r="H725" s="25">
        <f t="shared" si="373"/>
        <v>0</v>
      </c>
      <c r="I725" s="25">
        <f t="shared" si="373"/>
        <v>0</v>
      </c>
      <c r="J725" s="25">
        <f t="shared" si="373"/>
        <v>72000</v>
      </c>
      <c r="K725" s="25">
        <f t="shared" si="373"/>
        <v>0</v>
      </c>
    </row>
    <row r="726" spans="1:11" ht="38.25" x14ac:dyDescent="0.25">
      <c r="A726" s="27" t="s">
        <v>120</v>
      </c>
      <c r="B726" s="23" t="s">
        <v>225</v>
      </c>
      <c r="C726" s="23" t="s">
        <v>64</v>
      </c>
      <c r="D726" s="23" t="s">
        <v>657</v>
      </c>
      <c r="E726" s="23" t="s">
        <v>287</v>
      </c>
      <c r="F726" s="25">
        <f>'[1]9.ведомства'!G702</f>
        <v>72000</v>
      </c>
      <c r="G726" s="25">
        <f>'[1]9.ведомства'!H702</f>
        <v>0</v>
      </c>
      <c r="H726" s="25">
        <f>'[1]9.ведомства'!I702</f>
        <v>0</v>
      </c>
      <c r="I726" s="25">
        <f>'[1]9.ведомства'!J702</f>
        <v>0</v>
      </c>
      <c r="J726" s="25">
        <f>'[1]9.ведомства'!K702</f>
        <v>72000</v>
      </c>
      <c r="K726" s="25">
        <f>'[1]9.ведомства'!L702</f>
        <v>0</v>
      </c>
    </row>
    <row r="727" spans="1:11" ht="25.5" x14ac:dyDescent="0.25">
      <c r="A727" s="27" t="s">
        <v>646</v>
      </c>
      <c r="B727" s="23" t="s">
        <v>225</v>
      </c>
      <c r="C727" s="23" t="s">
        <v>64</v>
      </c>
      <c r="D727" s="23" t="s">
        <v>647</v>
      </c>
      <c r="E727" s="23"/>
      <c r="F727" s="25">
        <f>F728</f>
        <v>9000</v>
      </c>
      <c r="G727" s="25">
        <f t="shared" ref="G727:K729" si="374">G728</f>
        <v>0</v>
      </c>
      <c r="H727" s="25">
        <f t="shared" si="374"/>
        <v>0</v>
      </c>
      <c r="I727" s="25">
        <f t="shared" si="374"/>
        <v>0</v>
      </c>
      <c r="J727" s="25">
        <f t="shared" si="374"/>
        <v>9000</v>
      </c>
      <c r="K727" s="25">
        <f t="shared" si="374"/>
        <v>0</v>
      </c>
    </row>
    <row r="728" spans="1:11" ht="51" x14ac:dyDescent="0.25">
      <c r="A728" s="27" t="s">
        <v>648</v>
      </c>
      <c r="B728" s="23" t="s">
        <v>225</v>
      </c>
      <c r="C728" s="23" t="s">
        <v>64</v>
      </c>
      <c r="D728" s="23" t="s">
        <v>649</v>
      </c>
      <c r="E728" s="23"/>
      <c r="F728" s="25">
        <f>F729</f>
        <v>9000</v>
      </c>
      <c r="G728" s="25">
        <f t="shared" si="374"/>
        <v>0</v>
      </c>
      <c r="H728" s="25">
        <f t="shared" si="374"/>
        <v>0</v>
      </c>
      <c r="I728" s="25">
        <f t="shared" si="374"/>
        <v>0</v>
      </c>
      <c r="J728" s="25">
        <f t="shared" si="374"/>
        <v>9000</v>
      </c>
      <c r="K728" s="25">
        <f t="shared" si="374"/>
        <v>0</v>
      </c>
    </row>
    <row r="729" spans="1:11" ht="51" x14ac:dyDescent="0.25">
      <c r="A729" s="27" t="s">
        <v>585</v>
      </c>
      <c r="B729" s="23" t="s">
        <v>225</v>
      </c>
      <c r="C729" s="23" t="s">
        <v>64</v>
      </c>
      <c r="D729" s="23" t="s">
        <v>658</v>
      </c>
      <c r="E729" s="23"/>
      <c r="F729" s="25">
        <f>F730</f>
        <v>9000</v>
      </c>
      <c r="G729" s="25">
        <f t="shared" si="374"/>
        <v>0</v>
      </c>
      <c r="H729" s="25">
        <f t="shared" si="374"/>
        <v>0</v>
      </c>
      <c r="I729" s="25">
        <f t="shared" si="374"/>
        <v>0</v>
      </c>
      <c r="J729" s="25">
        <f t="shared" si="374"/>
        <v>9000</v>
      </c>
      <c r="K729" s="25">
        <f t="shared" si="374"/>
        <v>0</v>
      </c>
    </row>
    <row r="730" spans="1:11" ht="38.25" x14ac:dyDescent="0.25">
      <c r="A730" s="27" t="s">
        <v>120</v>
      </c>
      <c r="B730" s="23" t="s">
        <v>225</v>
      </c>
      <c r="C730" s="23" t="s">
        <v>64</v>
      </c>
      <c r="D730" s="23" t="s">
        <v>658</v>
      </c>
      <c r="E730" s="23" t="s">
        <v>287</v>
      </c>
      <c r="F730" s="25">
        <f>'[1]9.ведомства'!G706</f>
        <v>9000</v>
      </c>
      <c r="G730" s="25">
        <f>'[1]9.ведомства'!H706</f>
        <v>0</v>
      </c>
      <c r="H730" s="25">
        <f>'[1]9.ведомства'!I706</f>
        <v>0</v>
      </c>
      <c r="I730" s="25">
        <f>'[1]9.ведомства'!J706</f>
        <v>0</v>
      </c>
      <c r="J730" s="25">
        <f>'[1]9.ведомства'!K706</f>
        <v>9000</v>
      </c>
      <c r="K730" s="25">
        <f>'[1]9.ведомства'!L706</f>
        <v>0</v>
      </c>
    </row>
    <row r="731" spans="1:11" ht="51" x14ac:dyDescent="0.25">
      <c r="A731" s="27" t="s">
        <v>659</v>
      </c>
      <c r="B731" s="23" t="s">
        <v>225</v>
      </c>
      <c r="C731" s="23" t="s">
        <v>64</v>
      </c>
      <c r="D731" s="23" t="s">
        <v>324</v>
      </c>
      <c r="E731" s="24"/>
      <c r="F731" s="25">
        <f>F732</f>
        <v>1484000</v>
      </c>
      <c r="G731" s="25">
        <f t="shared" ref="G731:K733" si="375">G732</f>
        <v>0</v>
      </c>
      <c r="H731" s="25">
        <f t="shared" si="375"/>
        <v>0</v>
      </c>
      <c r="I731" s="25">
        <f t="shared" si="375"/>
        <v>0</v>
      </c>
      <c r="J731" s="25">
        <f t="shared" si="375"/>
        <v>1484000</v>
      </c>
      <c r="K731" s="25">
        <f t="shared" si="375"/>
        <v>0</v>
      </c>
    </row>
    <row r="732" spans="1:11" ht="63.75" x14ac:dyDescent="0.25">
      <c r="A732" s="27" t="s">
        <v>325</v>
      </c>
      <c r="B732" s="23" t="s">
        <v>225</v>
      </c>
      <c r="C732" s="23" t="s">
        <v>64</v>
      </c>
      <c r="D732" s="23" t="s">
        <v>326</v>
      </c>
      <c r="E732" s="24"/>
      <c r="F732" s="25">
        <f>F733</f>
        <v>1484000</v>
      </c>
      <c r="G732" s="25">
        <f t="shared" si="375"/>
        <v>0</v>
      </c>
      <c r="H732" s="25">
        <f t="shared" si="375"/>
        <v>0</v>
      </c>
      <c r="I732" s="25">
        <f t="shared" si="375"/>
        <v>0</v>
      </c>
      <c r="J732" s="25">
        <f t="shared" si="375"/>
        <v>1484000</v>
      </c>
      <c r="K732" s="25">
        <f t="shared" si="375"/>
        <v>0</v>
      </c>
    </row>
    <row r="733" spans="1:11" ht="25.5" x14ac:dyDescent="0.25">
      <c r="A733" s="28" t="s">
        <v>124</v>
      </c>
      <c r="B733" s="23" t="s">
        <v>225</v>
      </c>
      <c r="C733" s="23" t="s">
        <v>64</v>
      </c>
      <c r="D733" s="23" t="s">
        <v>327</v>
      </c>
      <c r="E733" s="24"/>
      <c r="F733" s="25">
        <f>F734</f>
        <v>1484000</v>
      </c>
      <c r="G733" s="25">
        <f t="shared" si="375"/>
        <v>0</v>
      </c>
      <c r="H733" s="25">
        <f t="shared" si="375"/>
        <v>0</v>
      </c>
      <c r="I733" s="25">
        <f t="shared" si="375"/>
        <v>0</v>
      </c>
      <c r="J733" s="25">
        <f t="shared" si="375"/>
        <v>1484000</v>
      </c>
      <c r="K733" s="25">
        <f t="shared" si="375"/>
        <v>0</v>
      </c>
    </row>
    <row r="734" spans="1:11" ht="38.25" x14ac:dyDescent="0.25">
      <c r="A734" s="27" t="s">
        <v>120</v>
      </c>
      <c r="B734" s="23" t="s">
        <v>225</v>
      </c>
      <c r="C734" s="23" t="s">
        <v>64</v>
      </c>
      <c r="D734" s="23" t="s">
        <v>327</v>
      </c>
      <c r="E734" s="24">
        <v>600</v>
      </c>
      <c r="F734" s="25">
        <f>'[1]9.ведомства'!G228</f>
        <v>1484000</v>
      </c>
      <c r="G734" s="25">
        <f>'[1]9.ведомства'!H228</f>
        <v>0</v>
      </c>
      <c r="H734" s="25">
        <f>'[1]9.ведомства'!I228</f>
        <v>0</v>
      </c>
      <c r="I734" s="25">
        <f>'[1]9.ведомства'!J228</f>
        <v>0</v>
      </c>
      <c r="J734" s="25">
        <f>'[1]9.ведомства'!K228</f>
        <v>1484000</v>
      </c>
      <c r="K734" s="25">
        <f>'[1]9.ведомства'!L228</f>
        <v>0</v>
      </c>
    </row>
    <row r="735" spans="1:11" ht="63.75" x14ac:dyDescent="0.25">
      <c r="A735" s="27" t="s">
        <v>660</v>
      </c>
      <c r="B735" s="23" t="s">
        <v>225</v>
      </c>
      <c r="C735" s="23" t="s">
        <v>64</v>
      </c>
      <c r="D735" s="23" t="s">
        <v>661</v>
      </c>
      <c r="E735" s="23"/>
      <c r="F735" s="25">
        <f>F736+F741+F744</f>
        <v>52266800</v>
      </c>
      <c r="G735" s="25">
        <f t="shared" ref="G735:K735" si="376">G736+G741+G744</f>
        <v>0</v>
      </c>
      <c r="H735" s="25">
        <f t="shared" si="376"/>
        <v>6989700</v>
      </c>
      <c r="I735" s="25">
        <f t="shared" si="376"/>
        <v>0</v>
      </c>
      <c r="J735" s="25">
        <f t="shared" si="376"/>
        <v>59256500</v>
      </c>
      <c r="K735" s="25">
        <f t="shared" si="376"/>
        <v>0</v>
      </c>
    </row>
    <row r="736" spans="1:11" ht="51" x14ac:dyDescent="0.25">
      <c r="A736" s="27" t="s">
        <v>662</v>
      </c>
      <c r="B736" s="23" t="s">
        <v>225</v>
      </c>
      <c r="C736" s="23" t="s">
        <v>64</v>
      </c>
      <c r="D736" s="23" t="s">
        <v>663</v>
      </c>
      <c r="E736" s="23"/>
      <c r="F736" s="25">
        <f>F737+F739</f>
        <v>15234000</v>
      </c>
      <c r="G736" s="25">
        <f t="shared" ref="G736:K736" si="377">G737+G739</f>
        <v>0</v>
      </c>
      <c r="H736" s="25">
        <f t="shared" si="377"/>
        <v>3373500</v>
      </c>
      <c r="I736" s="25">
        <f t="shared" si="377"/>
        <v>0</v>
      </c>
      <c r="J736" s="25">
        <f t="shared" si="377"/>
        <v>18607500</v>
      </c>
      <c r="K736" s="25">
        <f t="shared" si="377"/>
        <v>0</v>
      </c>
    </row>
    <row r="737" spans="1:11" ht="63.75" x14ac:dyDescent="0.25">
      <c r="A737" s="27" t="s">
        <v>30</v>
      </c>
      <c r="B737" s="23" t="s">
        <v>225</v>
      </c>
      <c r="C737" s="23" t="s">
        <v>64</v>
      </c>
      <c r="D737" s="23" t="s">
        <v>664</v>
      </c>
      <c r="E737" s="23"/>
      <c r="F737" s="25">
        <f>F738</f>
        <v>350000</v>
      </c>
      <c r="G737" s="25">
        <f t="shared" ref="G737:K737" si="378">G738</f>
        <v>0</v>
      </c>
      <c r="H737" s="25">
        <f t="shared" si="378"/>
        <v>0</v>
      </c>
      <c r="I737" s="25">
        <f t="shared" si="378"/>
        <v>0</v>
      </c>
      <c r="J737" s="25">
        <f t="shared" si="378"/>
        <v>350000</v>
      </c>
      <c r="K737" s="25">
        <f t="shared" si="378"/>
        <v>0</v>
      </c>
    </row>
    <row r="738" spans="1:11" ht="38.25" x14ac:dyDescent="0.25">
      <c r="A738" s="27" t="s">
        <v>120</v>
      </c>
      <c r="B738" s="23" t="s">
        <v>225</v>
      </c>
      <c r="C738" s="23" t="s">
        <v>64</v>
      </c>
      <c r="D738" s="23" t="s">
        <v>664</v>
      </c>
      <c r="E738" s="23" t="s">
        <v>287</v>
      </c>
      <c r="F738" s="25">
        <f>'[1]9.ведомства'!G710</f>
        <v>350000</v>
      </c>
      <c r="G738" s="25">
        <f>'[1]9.ведомства'!H710</f>
        <v>0</v>
      </c>
      <c r="H738" s="25">
        <f>'[1]9.ведомства'!I710</f>
        <v>0</v>
      </c>
      <c r="I738" s="25">
        <f>'[1]9.ведомства'!J710</f>
        <v>0</v>
      </c>
      <c r="J738" s="25">
        <f>'[1]9.ведомства'!K710</f>
        <v>350000</v>
      </c>
      <c r="K738" s="25">
        <f>'[1]9.ведомства'!L710</f>
        <v>0</v>
      </c>
    </row>
    <row r="739" spans="1:11" ht="76.5" x14ac:dyDescent="0.25">
      <c r="A739" s="27" t="s">
        <v>598</v>
      </c>
      <c r="B739" s="23" t="s">
        <v>225</v>
      </c>
      <c r="C739" s="23" t="s">
        <v>64</v>
      </c>
      <c r="D739" s="23" t="s">
        <v>665</v>
      </c>
      <c r="E739" s="23"/>
      <c r="F739" s="25">
        <f>F740</f>
        <v>14884000</v>
      </c>
      <c r="G739" s="25">
        <f t="shared" ref="G739:K739" si="379">G740</f>
        <v>0</v>
      </c>
      <c r="H739" s="25">
        <f t="shared" si="379"/>
        <v>3373500</v>
      </c>
      <c r="I739" s="25">
        <f t="shared" si="379"/>
        <v>0</v>
      </c>
      <c r="J739" s="25">
        <f t="shared" si="379"/>
        <v>18257500</v>
      </c>
      <c r="K739" s="25">
        <f t="shared" si="379"/>
        <v>0</v>
      </c>
    </row>
    <row r="740" spans="1:11" ht="38.25" x14ac:dyDescent="0.25">
      <c r="A740" s="27" t="s">
        <v>120</v>
      </c>
      <c r="B740" s="23" t="s">
        <v>225</v>
      </c>
      <c r="C740" s="23" t="s">
        <v>64</v>
      </c>
      <c r="D740" s="23" t="s">
        <v>665</v>
      </c>
      <c r="E740" s="23" t="s">
        <v>287</v>
      </c>
      <c r="F740" s="25">
        <f>'[1]9.ведомства'!G712</f>
        <v>14884000</v>
      </c>
      <c r="G740" s="25">
        <f>'[1]9.ведомства'!H712</f>
        <v>0</v>
      </c>
      <c r="H740" s="25">
        <f>'[1]9.ведомства'!I712</f>
        <v>3373500</v>
      </c>
      <c r="I740" s="25">
        <f>'[1]9.ведомства'!J712</f>
        <v>0</v>
      </c>
      <c r="J740" s="25">
        <f>'[1]9.ведомства'!K712</f>
        <v>18257500</v>
      </c>
      <c r="K740" s="25">
        <f>'[1]9.ведомства'!L712</f>
        <v>0</v>
      </c>
    </row>
    <row r="741" spans="1:11" ht="51" hidden="1" x14ac:dyDescent="0.25">
      <c r="A741" s="27" t="s">
        <v>666</v>
      </c>
      <c r="B741" s="23" t="s">
        <v>225</v>
      </c>
      <c r="C741" s="23" t="s">
        <v>64</v>
      </c>
      <c r="D741" s="23" t="s">
        <v>667</v>
      </c>
      <c r="E741" s="23"/>
      <c r="F741" s="25">
        <f>F742</f>
        <v>0</v>
      </c>
      <c r="G741" s="25">
        <f t="shared" ref="G741:K742" si="380">G742</f>
        <v>0</v>
      </c>
      <c r="H741" s="25">
        <f t="shared" si="380"/>
        <v>0</v>
      </c>
      <c r="I741" s="25">
        <f t="shared" si="380"/>
        <v>0</v>
      </c>
      <c r="J741" s="25">
        <f t="shared" si="380"/>
        <v>0</v>
      </c>
      <c r="K741" s="25">
        <f t="shared" si="380"/>
        <v>0</v>
      </c>
    </row>
    <row r="742" spans="1:11" ht="25.5" hidden="1" x14ac:dyDescent="0.25">
      <c r="A742" s="27" t="s">
        <v>180</v>
      </c>
      <c r="B742" s="23" t="s">
        <v>225</v>
      </c>
      <c r="C742" s="23" t="s">
        <v>64</v>
      </c>
      <c r="D742" s="23" t="s">
        <v>668</v>
      </c>
      <c r="E742" s="23"/>
      <c r="F742" s="25">
        <f>F743</f>
        <v>0</v>
      </c>
      <c r="G742" s="25">
        <f t="shared" si="380"/>
        <v>0</v>
      </c>
      <c r="H742" s="25">
        <f t="shared" si="380"/>
        <v>0</v>
      </c>
      <c r="I742" s="25">
        <f t="shared" si="380"/>
        <v>0</v>
      </c>
      <c r="J742" s="25">
        <f t="shared" si="380"/>
        <v>0</v>
      </c>
      <c r="K742" s="25">
        <f t="shared" si="380"/>
        <v>0</v>
      </c>
    </row>
    <row r="743" spans="1:11" ht="38.25" hidden="1" x14ac:dyDescent="0.25">
      <c r="A743" s="27" t="s">
        <v>120</v>
      </c>
      <c r="B743" s="23" t="s">
        <v>225</v>
      </c>
      <c r="C743" s="23" t="s">
        <v>64</v>
      </c>
      <c r="D743" s="23" t="s">
        <v>668</v>
      </c>
      <c r="E743" s="23" t="s">
        <v>287</v>
      </c>
      <c r="F743" s="25">
        <f>'[1]9.ведомства'!G715</f>
        <v>0</v>
      </c>
      <c r="G743" s="25">
        <f>'[1]9.ведомства'!H715</f>
        <v>0</v>
      </c>
      <c r="H743" s="25">
        <f>'[1]9.ведомства'!I715</f>
        <v>0</v>
      </c>
      <c r="I743" s="25">
        <f>'[1]9.ведомства'!J715</f>
        <v>0</v>
      </c>
      <c r="J743" s="25">
        <f>'[1]9.ведомства'!K715</f>
        <v>0</v>
      </c>
      <c r="K743" s="25">
        <f>'[1]9.ведомства'!L715</f>
        <v>0</v>
      </c>
    </row>
    <row r="744" spans="1:11" ht="25.5" x14ac:dyDescent="0.25">
      <c r="A744" s="27" t="s">
        <v>669</v>
      </c>
      <c r="B744" s="23" t="s">
        <v>225</v>
      </c>
      <c r="C744" s="23" t="s">
        <v>64</v>
      </c>
      <c r="D744" s="23" t="s">
        <v>670</v>
      </c>
      <c r="E744" s="23"/>
      <c r="F744" s="25">
        <f>F747+F745</f>
        <v>37032800</v>
      </c>
      <c r="G744" s="25">
        <f t="shared" ref="G744:K744" si="381">G747+G745</f>
        <v>0</v>
      </c>
      <c r="H744" s="25">
        <f t="shared" si="381"/>
        <v>3616200</v>
      </c>
      <c r="I744" s="25">
        <f t="shared" si="381"/>
        <v>0</v>
      </c>
      <c r="J744" s="25">
        <f t="shared" si="381"/>
        <v>40649000</v>
      </c>
      <c r="K744" s="25">
        <f t="shared" si="381"/>
        <v>0</v>
      </c>
    </row>
    <row r="745" spans="1:11" ht="63.75" x14ac:dyDescent="0.25">
      <c r="A745" s="27" t="s">
        <v>30</v>
      </c>
      <c r="B745" s="23" t="s">
        <v>225</v>
      </c>
      <c r="C745" s="23" t="s">
        <v>64</v>
      </c>
      <c r="D745" s="23" t="s">
        <v>671</v>
      </c>
      <c r="E745" s="23"/>
      <c r="F745" s="25">
        <f>F746</f>
        <v>430000</v>
      </c>
      <c r="G745" s="25">
        <f t="shared" ref="G745:K745" si="382">G746</f>
        <v>0</v>
      </c>
      <c r="H745" s="25">
        <f t="shared" si="382"/>
        <v>0</v>
      </c>
      <c r="I745" s="25">
        <f t="shared" si="382"/>
        <v>0</v>
      </c>
      <c r="J745" s="25">
        <f t="shared" si="382"/>
        <v>430000</v>
      </c>
      <c r="K745" s="25">
        <f t="shared" si="382"/>
        <v>0</v>
      </c>
    </row>
    <row r="746" spans="1:11" ht="38.25" x14ac:dyDescent="0.25">
      <c r="A746" s="27" t="s">
        <v>120</v>
      </c>
      <c r="B746" s="23" t="s">
        <v>225</v>
      </c>
      <c r="C746" s="23" t="s">
        <v>64</v>
      </c>
      <c r="D746" s="23" t="s">
        <v>671</v>
      </c>
      <c r="E746" s="23" t="s">
        <v>287</v>
      </c>
      <c r="F746" s="25">
        <f>'[1]9.ведомства'!G718</f>
        <v>430000</v>
      </c>
      <c r="G746" s="25">
        <f>'[1]9.ведомства'!H718</f>
        <v>0</v>
      </c>
      <c r="H746" s="25">
        <f>'[1]9.ведомства'!I718</f>
        <v>0</v>
      </c>
      <c r="I746" s="25">
        <f>'[1]9.ведомства'!J718</f>
        <v>0</v>
      </c>
      <c r="J746" s="25">
        <f>'[1]9.ведомства'!K718</f>
        <v>430000</v>
      </c>
      <c r="K746" s="25">
        <f>'[1]9.ведомства'!L718</f>
        <v>0</v>
      </c>
    </row>
    <row r="747" spans="1:11" ht="76.5" x14ac:dyDescent="0.25">
      <c r="A747" s="27" t="s">
        <v>672</v>
      </c>
      <c r="B747" s="23" t="s">
        <v>225</v>
      </c>
      <c r="C747" s="23" t="s">
        <v>64</v>
      </c>
      <c r="D747" s="23" t="s">
        <v>673</v>
      </c>
      <c r="E747" s="23"/>
      <c r="F747" s="25">
        <f>F748</f>
        <v>36602800</v>
      </c>
      <c r="G747" s="25">
        <f t="shared" ref="G747:K747" si="383">G748</f>
        <v>0</v>
      </c>
      <c r="H747" s="25">
        <f t="shared" si="383"/>
        <v>3616200</v>
      </c>
      <c r="I747" s="25">
        <f t="shared" si="383"/>
        <v>0</v>
      </c>
      <c r="J747" s="25">
        <f t="shared" si="383"/>
        <v>40219000</v>
      </c>
      <c r="K747" s="25">
        <f t="shared" si="383"/>
        <v>0</v>
      </c>
    </row>
    <row r="748" spans="1:11" ht="38.25" x14ac:dyDescent="0.25">
      <c r="A748" s="27" t="s">
        <v>120</v>
      </c>
      <c r="B748" s="23" t="s">
        <v>225</v>
      </c>
      <c r="C748" s="23" t="s">
        <v>64</v>
      </c>
      <c r="D748" s="23" t="s">
        <v>673</v>
      </c>
      <c r="E748" s="23" t="s">
        <v>287</v>
      </c>
      <c r="F748" s="25">
        <f>'[1]9.ведомства'!G720</f>
        <v>36602800</v>
      </c>
      <c r="G748" s="25">
        <f>'[1]9.ведомства'!H720</f>
        <v>0</v>
      </c>
      <c r="H748" s="25">
        <f>'[1]9.ведомства'!I720</f>
        <v>3616200</v>
      </c>
      <c r="I748" s="25">
        <f>'[1]9.ведомства'!J720</f>
        <v>0</v>
      </c>
      <c r="J748" s="25">
        <f>'[1]9.ведомства'!K720</f>
        <v>40219000</v>
      </c>
      <c r="K748" s="25">
        <f>'[1]9.ведомства'!L720</f>
        <v>0</v>
      </c>
    </row>
    <row r="749" spans="1:11" x14ac:dyDescent="0.25">
      <c r="A749" s="27" t="s">
        <v>674</v>
      </c>
      <c r="B749" s="23" t="s">
        <v>278</v>
      </c>
      <c r="C749" s="23"/>
      <c r="D749" s="23"/>
      <c r="E749" s="24"/>
      <c r="F749" s="25">
        <f t="shared" ref="F749:K749" si="384">F750+F756+F801+F834</f>
        <v>91582123.159999996</v>
      </c>
      <c r="G749" s="25">
        <f t="shared" si="384"/>
        <v>82483683.159999996</v>
      </c>
      <c r="H749" s="25">
        <f t="shared" si="384"/>
        <v>-832579.16000000015</v>
      </c>
      <c r="I749" s="25">
        <f t="shared" si="384"/>
        <v>-659683.16</v>
      </c>
      <c r="J749" s="25">
        <f t="shared" si="384"/>
        <v>90749544</v>
      </c>
      <c r="K749" s="25">
        <f t="shared" si="384"/>
        <v>81824000</v>
      </c>
    </row>
    <row r="750" spans="1:11" x14ac:dyDescent="0.25">
      <c r="A750" s="27" t="s">
        <v>675</v>
      </c>
      <c r="B750" s="23" t="s">
        <v>278</v>
      </c>
      <c r="C750" s="23" t="s">
        <v>16</v>
      </c>
      <c r="D750" s="23"/>
      <c r="E750" s="24"/>
      <c r="F750" s="25">
        <f>F751</f>
        <v>6180100</v>
      </c>
      <c r="G750" s="25">
        <f t="shared" ref="G750:K752" si="385">G751</f>
        <v>0</v>
      </c>
      <c r="H750" s="25">
        <f t="shared" si="385"/>
        <v>247204</v>
      </c>
      <c r="I750" s="25">
        <f t="shared" si="385"/>
        <v>0</v>
      </c>
      <c r="J750" s="25">
        <f t="shared" si="385"/>
        <v>6427304</v>
      </c>
      <c r="K750" s="25">
        <f t="shared" si="385"/>
        <v>0</v>
      </c>
    </row>
    <row r="751" spans="1:11" ht="25.5" x14ac:dyDescent="0.25">
      <c r="A751" s="22" t="s">
        <v>196</v>
      </c>
      <c r="B751" s="23" t="s">
        <v>278</v>
      </c>
      <c r="C751" s="23" t="s">
        <v>16</v>
      </c>
      <c r="D751" s="23" t="s">
        <v>113</v>
      </c>
      <c r="E751" s="24"/>
      <c r="F751" s="25">
        <f>F752</f>
        <v>6180100</v>
      </c>
      <c r="G751" s="25">
        <f t="shared" si="385"/>
        <v>0</v>
      </c>
      <c r="H751" s="25">
        <f t="shared" si="385"/>
        <v>247204</v>
      </c>
      <c r="I751" s="25">
        <f t="shared" si="385"/>
        <v>0</v>
      </c>
      <c r="J751" s="25">
        <f t="shared" si="385"/>
        <v>6427304</v>
      </c>
      <c r="K751" s="25">
        <f t="shared" si="385"/>
        <v>0</v>
      </c>
    </row>
    <row r="752" spans="1:11" ht="38.25" x14ac:dyDescent="0.25">
      <c r="A752" s="27" t="s">
        <v>114</v>
      </c>
      <c r="B752" s="23" t="s">
        <v>278</v>
      </c>
      <c r="C752" s="23" t="s">
        <v>16</v>
      </c>
      <c r="D752" s="23" t="s">
        <v>115</v>
      </c>
      <c r="E752" s="24"/>
      <c r="F752" s="25">
        <f>F753</f>
        <v>6180100</v>
      </c>
      <c r="G752" s="25">
        <f t="shared" si="385"/>
        <v>0</v>
      </c>
      <c r="H752" s="25">
        <f t="shared" si="385"/>
        <v>247204</v>
      </c>
      <c r="I752" s="25">
        <f t="shared" si="385"/>
        <v>0</v>
      </c>
      <c r="J752" s="25">
        <f t="shared" si="385"/>
        <v>6427304</v>
      </c>
      <c r="K752" s="25">
        <f t="shared" si="385"/>
        <v>0</v>
      </c>
    </row>
    <row r="753" spans="1:11" ht="51" x14ac:dyDescent="0.25">
      <c r="A753" s="27" t="s">
        <v>116</v>
      </c>
      <c r="B753" s="23" t="s">
        <v>278</v>
      </c>
      <c r="C753" s="23" t="s">
        <v>16</v>
      </c>
      <c r="D753" s="23" t="s">
        <v>117</v>
      </c>
      <c r="E753" s="24"/>
      <c r="F753" s="25">
        <f>+F754</f>
        <v>6180100</v>
      </c>
      <c r="G753" s="25">
        <f t="shared" ref="G753:K753" si="386">+G754</f>
        <v>0</v>
      </c>
      <c r="H753" s="25">
        <f t="shared" si="386"/>
        <v>247204</v>
      </c>
      <c r="I753" s="25">
        <f t="shared" si="386"/>
        <v>0</v>
      </c>
      <c r="J753" s="25">
        <f t="shared" si="386"/>
        <v>6427304</v>
      </c>
      <c r="K753" s="25">
        <f t="shared" si="386"/>
        <v>0</v>
      </c>
    </row>
    <row r="754" spans="1:11" ht="25.5" x14ac:dyDescent="0.25">
      <c r="A754" s="28" t="s">
        <v>676</v>
      </c>
      <c r="B754" s="23" t="s">
        <v>278</v>
      </c>
      <c r="C754" s="23" t="s">
        <v>16</v>
      </c>
      <c r="D754" s="23" t="s">
        <v>677</v>
      </c>
      <c r="E754" s="24"/>
      <c r="F754" s="25">
        <f>F755</f>
        <v>6180100</v>
      </c>
      <c r="G754" s="25">
        <f t="shared" ref="G754:K754" si="387">G755</f>
        <v>0</v>
      </c>
      <c r="H754" s="25">
        <f t="shared" si="387"/>
        <v>247204</v>
      </c>
      <c r="I754" s="25">
        <f t="shared" si="387"/>
        <v>0</v>
      </c>
      <c r="J754" s="25">
        <f t="shared" si="387"/>
        <v>6427304</v>
      </c>
      <c r="K754" s="25">
        <f t="shared" si="387"/>
        <v>0</v>
      </c>
    </row>
    <row r="755" spans="1:11" ht="25.5" x14ac:dyDescent="0.25">
      <c r="A755" s="27" t="s">
        <v>88</v>
      </c>
      <c r="B755" s="23" t="s">
        <v>278</v>
      </c>
      <c r="C755" s="23" t="s">
        <v>16</v>
      </c>
      <c r="D755" s="23" t="s">
        <v>677</v>
      </c>
      <c r="E755" s="24">
        <v>300</v>
      </c>
      <c r="F755" s="25">
        <f>'[1]9.ведомства'!G235</f>
        <v>6180100</v>
      </c>
      <c r="G755" s="25">
        <f>'[1]9.ведомства'!H235</f>
        <v>0</v>
      </c>
      <c r="H755" s="25">
        <f>'[1]9.ведомства'!I235</f>
        <v>247204</v>
      </c>
      <c r="I755" s="25">
        <f>'[1]9.ведомства'!J235</f>
        <v>0</v>
      </c>
      <c r="J755" s="25">
        <f>'[1]9.ведомства'!K235</f>
        <v>6427304</v>
      </c>
      <c r="K755" s="25">
        <f>'[1]9.ведомства'!L235</f>
        <v>0</v>
      </c>
    </row>
    <row r="756" spans="1:11" x14ac:dyDescent="0.25">
      <c r="A756" s="27" t="s">
        <v>678</v>
      </c>
      <c r="B756" s="23" t="s">
        <v>278</v>
      </c>
      <c r="C756" s="23" t="s">
        <v>33</v>
      </c>
      <c r="D756" s="23"/>
      <c r="E756" s="24"/>
      <c r="F756" s="25">
        <f t="shared" ref="F756:K756" si="388">F757+F786+F795</f>
        <v>17261840</v>
      </c>
      <c r="G756" s="25">
        <f t="shared" si="388"/>
        <v>16058100</v>
      </c>
      <c r="H756" s="25">
        <f t="shared" si="388"/>
        <v>0</v>
      </c>
      <c r="I756" s="25">
        <f t="shared" si="388"/>
        <v>0</v>
      </c>
      <c r="J756" s="25">
        <f t="shared" si="388"/>
        <v>17261840</v>
      </c>
      <c r="K756" s="25">
        <f t="shared" si="388"/>
        <v>16058100</v>
      </c>
    </row>
    <row r="757" spans="1:11" ht="25.5" x14ac:dyDescent="0.25">
      <c r="A757" s="22" t="s">
        <v>196</v>
      </c>
      <c r="B757" s="23" t="s">
        <v>278</v>
      </c>
      <c r="C757" s="23" t="s">
        <v>33</v>
      </c>
      <c r="D757" s="23" t="s">
        <v>113</v>
      </c>
      <c r="E757" s="24"/>
      <c r="F757" s="25">
        <f>F758</f>
        <v>1203740</v>
      </c>
      <c r="G757" s="25">
        <f t="shared" ref="G757:K757" si="389">G758</f>
        <v>0</v>
      </c>
      <c r="H757" s="25">
        <f t="shared" si="389"/>
        <v>0</v>
      </c>
      <c r="I757" s="25">
        <f t="shared" si="389"/>
        <v>0</v>
      </c>
      <c r="J757" s="25">
        <f t="shared" si="389"/>
        <v>1203740</v>
      </c>
      <c r="K757" s="25">
        <f t="shared" si="389"/>
        <v>0</v>
      </c>
    </row>
    <row r="758" spans="1:11" ht="38.25" x14ac:dyDescent="0.25">
      <c r="A758" s="27" t="s">
        <v>114</v>
      </c>
      <c r="B758" s="23" t="s">
        <v>278</v>
      </c>
      <c r="C758" s="23" t="s">
        <v>33</v>
      </c>
      <c r="D758" s="23" t="s">
        <v>115</v>
      </c>
      <c r="E758" s="24"/>
      <c r="F758" s="25">
        <f t="shared" ref="F758:K758" si="390">F759+F769+F774</f>
        <v>1203740</v>
      </c>
      <c r="G758" s="25">
        <f t="shared" si="390"/>
        <v>0</v>
      </c>
      <c r="H758" s="25">
        <f t="shared" si="390"/>
        <v>0</v>
      </c>
      <c r="I758" s="25">
        <f t="shared" si="390"/>
        <v>0</v>
      </c>
      <c r="J758" s="25">
        <f t="shared" si="390"/>
        <v>1203740</v>
      </c>
      <c r="K758" s="25">
        <f t="shared" si="390"/>
        <v>0</v>
      </c>
    </row>
    <row r="759" spans="1:11" ht="51" x14ac:dyDescent="0.25">
      <c r="A759" s="27" t="s">
        <v>116</v>
      </c>
      <c r="B759" s="23" t="s">
        <v>278</v>
      </c>
      <c r="C759" s="23" t="s">
        <v>33</v>
      </c>
      <c r="D759" s="23" t="s">
        <v>117</v>
      </c>
      <c r="E759" s="24"/>
      <c r="F759" s="25">
        <f>F760+F764+F766</f>
        <v>168000</v>
      </c>
      <c r="G759" s="25">
        <f t="shared" ref="G759:K759" si="391">G760+G764+G766</f>
        <v>0</v>
      </c>
      <c r="H759" s="25">
        <f t="shared" si="391"/>
        <v>0</v>
      </c>
      <c r="I759" s="25">
        <f t="shared" si="391"/>
        <v>0</v>
      </c>
      <c r="J759" s="25">
        <f t="shared" si="391"/>
        <v>168000</v>
      </c>
      <c r="K759" s="25">
        <f t="shared" si="391"/>
        <v>0</v>
      </c>
    </row>
    <row r="760" spans="1:11" ht="25.5" hidden="1" x14ac:dyDescent="0.25">
      <c r="A760" s="28" t="s">
        <v>124</v>
      </c>
      <c r="B760" s="23" t="s">
        <v>278</v>
      </c>
      <c r="C760" s="23" t="s">
        <v>33</v>
      </c>
      <c r="D760" s="23" t="s">
        <v>679</v>
      </c>
      <c r="E760" s="24"/>
      <c r="F760" s="25">
        <f>SUM(F761:F763)</f>
        <v>0</v>
      </c>
      <c r="G760" s="25">
        <f t="shared" ref="G760:K760" si="392">SUM(G761:G763)</f>
        <v>0</v>
      </c>
      <c r="H760" s="25">
        <f t="shared" si="392"/>
        <v>0</v>
      </c>
      <c r="I760" s="25">
        <f t="shared" si="392"/>
        <v>0</v>
      </c>
      <c r="J760" s="25">
        <f t="shared" si="392"/>
        <v>0</v>
      </c>
      <c r="K760" s="25">
        <f t="shared" si="392"/>
        <v>0</v>
      </c>
    </row>
    <row r="761" spans="1:11" ht="25.5" hidden="1" x14ac:dyDescent="0.25">
      <c r="A761" s="27" t="s">
        <v>28</v>
      </c>
      <c r="B761" s="23" t="s">
        <v>278</v>
      </c>
      <c r="C761" s="23" t="s">
        <v>33</v>
      </c>
      <c r="D761" s="23" t="s">
        <v>679</v>
      </c>
      <c r="E761" s="24">
        <v>200</v>
      </c>
      <c r="F761" s="25">
        <f>'[1]9.ведомства'!G241</f>
        <v>0</v>
      </c>
      <c r="G761" s="25">
        <f>'[1]9.ведомства'!H241</f>
        <v>0</v>
      </c>
      <c r="H761" s="25">
        <f>'[1]9.ведомства'!I241</f>
        <v>0</v>
      </c>
      <c r="I761" s="25">
        <f>'[1]9.ведомства'!J241</f>
        <v>0</v>
      </c>
      <c r="J761" s="25">
        <f>'[1]9.ведомства'!K241</f>
        <v>0</v>
      </c>
      <c r="K761" s="25">
        <f>'[1]9.ведомства'!L241</f>
        <v>0</v>
      </c>
    </row>
    <row r="762" spans="1:11" ht="25.5" hidden="1" x14ac:dyDescent="0.25">
      <c r="A762" s="27" t="s">
        <v>88</v>
      </c>
      <c r="B762" s="23" t="s">
        <v>278</v>
      </c>
      <c r="C762" s="23" t="s">
        <v>33</v>
      </c>
      <c r="D762" s="23" t="s">
        <v>679</v>
      </c>
      <c r="E762" s="24">
        <v>300</v>
      </c>
      <c r="F762" s="25">
        <f>'[1]9.ведомства'!G242</f>
        <v>0</v>
      </c>
      <c r="G762" s="25">
        <f>'[1]9.ведомства'!H242</f>
        <v>0</v>
      </c>
      <c r="H762" s="25">
        <f>'[1]9.ведомства'!I242</f>
        <v>0</v>
      </c>
      <c r="I762" s="25">
        <f>'[1]9.ведомства'!J242</f>
        <v>0</v>
      </c>
      <c r="J762" s="25">
        <f>'[1]9.ведомства'!K242</f>
        <v>0</v>
      </c>
      <c r="K762" s="25">
        <f>'[1]9.ведомства'!L242</f>
        <v>0</v>
      </c>
    </row>
    <row r="763" spans="1:11" ht="38.25" hidden="1" x14ac:dyDescent="0.25">
      <c r="A763" s="27" t="s">
        <v>120</v>
      </c>
      <c r="B763" s="23" t="s">
        <v>278</v>
      </c>
      <c r="C763" s="23" t="s">
        <v>33</v>
      </c>
      <c r="D763" s="23" t="s">
        <v>679</v>
      </c>
      <c r="E763" s="24">
        <v>600</v>
      </c>
      <c r="F763" s="25">
        <f>'[1]9.ведомства'!G243</f>
        <v>0</v>
      </c>
      <c r="G763" s="25">
        <f>'[1]9.ведомства'!H243</f>
        <v>0</v>
      </c>
      <c r="H763" s="25">
        <f>'[1]9.ведомства'!I243</f>
        <v>0</v>
      </c>
      <c r="I763" s="25">
        <f>'[1]9.ведомства'!J243</f>
        <v>0</v>
      </c>
      <c r="J763" s="25">
        <f>'[1]9.ведомства'!K243</f>
        <v>0</v>
      </c>
      <c r="K763" s="25">
        <f>'[1]9.ведомства'!L243</f>
        <v>0</v>
      </c>
    </row>
    <row r="764" spans="1:11" ht="63.75" x14ac:dyDescent="0.25">
      <c r="A764" s="28" t="s">
        <v>680</v>
      </c>
      <c r="B764" s="23" t="s">
        <v>278</v>
      </c>
      <c r="C764" s="23" t="s">
        <v>33</v>
      </c>
      <c r="D764" s="23" t="s">
        <v>681</v>
      </c>
      <c r="E764" s="24"/>
      <c r="F764" s="25">
        <f>F765</f>
        <v>100000</v>
      </c>
      <c r="G764" s="25">
        <f t="shared" ref="G764:K764" si="393">G765</f>
        <v>0</v>
      </c>
      <c r="H764" s="25">
        <f t="shared" si="393"/>
        <v>0</v>
      </c>
      <c r="I764" s="25">
        <f t="shared" si="393"/>
        <v>0</v>
      </c>
      <c r="J764" s="25">
        <f t="shared" si="393"/>
        <v>100000</v>
      </c>
      <c r="K764" s="25">
        <f t="shared" si="393"/>
        <v>0</v>
      </c>
    </row>
    <row r="765" spans="1:11" ht="25.5" x14ac:dyDescent="0.25">
      <c r="A765" s="27" t="s">
        <v>88</v>
      </c>
      <c r="B765" s="23" t="s">
        <v>278</v>
      </c>
      <c r="C765" s="23" t="s">
        <v>33</v>
      </c>
      <c r="D765" s="23" t="s">
        <v>681</v>
      </c>
      <c r="E765" s="24">
        <v>300</v>
      </c>
      <c r="F765" s="25">
        <f>'[1]9.ведомства'!G245</f>
        <v>100000</v>
      </c>
      <c r="G765" s="25">
        <f>'[1]9.ведомства'!H245</f>
        <v>0</v>
      </c>
      <c r="H765" s="25">
        <f>'[1]9.ведомства'!I245</f>
        <v>0</v>
      </c>
      <c r="I765" s="25">
        <f>'[1]9.ведомства'!J245</f>
        <v>0</v>
      </c>
      <c r="J765" s="25">
        <f>'[1]9.ведомства'!K245</f>
        <v>100000</v>
      </c>
      <c r="K765" s="25">
        <f>'[1]9.ведомства'!L245</f>
        <v>0</v>
      </c>
    </row>
    <row r="766" spans="1:11" ht="51" x14ac:dyDescent="0.25">
      <c r="A766" s="27" t="s">
        <v>682</v>
      </c>
      <c r="B766" s="23" t="s">
        <v>278</v>
      </c>
      <c r="C766" s="23" t="s">
        <v>33</v>
      </c>
      <c r="D766" s="23" t="s">
        <v>683</v>
      </c>
      <c r="E766" s="24"/>
      <c r="F766" s="25">
        <f>SUM(F767:F768)</f>
        <v>68000</v>
      </c>
      <c r="G766" s="25">
        <f t="shared" ref="G766:K766" si="394">SUM(G767:G768)</f>
        <v>0</v>
      </c>
      <c r="H766" s="25">
        <f t="shared" si="394"/>
        <v>0</v>
      </c>
      <c r="I766" s="25">
        <f t="shared" si="394"/>
        <v>0</v>
      </c>
      <c r="J766" s="25">
        <f t="shared" si="394"/>
        <v>68000</v>
      </c>
      <c r="K766" s="25">
        <f t="shared" si="394"/>
        <v>0</v>
      </c>
    </row>
    <row r="767" spans="1:11" ht="25.5" x14ac:dyDescent="0.25">
      <c r="A767" s="27" t="s">
        <v>28</v>
      </c>
      <c r="B767" s="23" t="s">
        <v>278</v>
      </c>
      <c r="C767" s="23" t="s">
        <v>33</v>
      </c>
      <c r="D767" s="23" t="s">
        <v>683</v>
      </c>
      <c r="E767" s="24">
        <v>200</v>
      </c>
      <c r="F767" s="25">
        <f>'[1]9.ведомства'!G247</f>
        <v>68000</v>
      </c>
      <c r="G767" s="25">
        <f>'[1]9.ведомства'!H247</f>
        <v>0</v>
      </c>
      <c r="H767" s="25">
        <f>'[1]9.ведомства'!I247</f>
        <v>0</v>
      </c>
      <c r="I767" s="25">
        <f>'[1]9.ведомства'!J247</f>
        <v>0</v>
      </c>
      <c r="J767" s="25">
        <f>'[1]9.ведомства'!K247</f>
        <v>68000</v>
      </c>
      <c r="K767" s="25">
        <f>'[1]9.ведомства'!L247</f>
        <v>0</v>
      </c>
    </row>
    <row r="768" spans="1:11" ht="25.5" hidden="1" x14ac:dyDescent="0.25">
      <c r="A768" s="27" t="s">
        <v>88</v>
      </c>
      <c r="B768" s="23" t="s">
        <v>278</v>
      </c>
      <c r="C768" s="23" t="s">
        <v>33</v>
      </c>
      <c r="D768" s="23" t="s">
        <v>683</v>
      </c>
      <c r="E768" s="24">
        <v>300</v>
      </c>
      <c r="F768" s="25">
        <f>'[1]9.ведомства'!G248</f>
        <v>0</v>
      </c>
      <c r="G768" s="25">
        <f>'[1]9.ведомства'!H248</f>
        <v>0</v>
      </c>
      <c r="H768" s="25">
        <f>'[1]9.ведомства'!I248</f>
        <v>0</v>
      </c>
      <c r="I768" s="25">
        <f>'[1]9.ведомства'!J248</f>
        <v>0</v>
      </c>
      <c r="J768" s="25">
        <f>'[1]9.ведомства'!K248</f>
        <v>0</v>
      </c>
      <c r="K768" s="25">
        <f>'[1]9.ведомства'!L248</f>
        <v>0</v>
      </c>
    </row>
    <row r="769" spans="1:11" ht="38.25" x14ac:dyDescent="0.25">
      <c r="A769" s="27" t="s">
        <v>684</v>
      </c>
      <c r="B769" s="23" t="s">
        <v>278</v>
      </c>
      <c r="C769" s="23" t="s">
        <v>33</v>
      </c>
      <c r="D769" s="23" t="s">
        <v>685</v>
      </c>
      <c r="E769" s="24"/>
      <c r="F769" s="25">
        <f>F770+F772</f>
        <v>200000</v>
      </c>
      <c r="G769" s="25">
        <f t="shared" ref="G769:K769" si="395">G770+G772</f>
        <v>0</v>
      </c>
      <c r="H769" s="25">
        <f t="shared" si="395"/>
        <v>0</v>
      </c>
      <c r="I769" s="25">
        <f t="shared" si="395"/>
        <v>0</v>
      </c>
      <c r="J769" s="25">
        <f t="shared" si="395"/>
        <v>200000</v>
      </c>
      <c r="K769" s="25">
        <f t="shared" si="395"/>
        <v>0</v>
      </c>
    </row>
    <row r="770" spans="1:11" ht="38.25" x14ac:dyDescent="0.25">
      <c r="A770" s="28" t="s">
        <v>686</v>
      </c>
      <c r="B770" s="23" t="s">
        <v>278</v>
      </c>
      <c r="C770" s="23" t="s">
        <v>33</v>
      </c>
      <c r="D770" s="23" t="s">
        <v>687</v>
      </c>
      <c r="E770" s="24"/>
      <c r="F770" s="25">
        <f>F771</f>
        <v>200000</v>
      </c>
      <c r="G770" s="25">
        <f t="shared" ref="G770:K770" si="396">G771</f>
        <v>0</v>
      </c>
      <c r="H770" s="25">
        <f t="shared" si="396"/>
        <v>0</v>
      </c>
      <c r="I770" s="25">
        <f t="shared" si="396"/>
        <v>0</v>
      </c>
      <c r="J770" s="25">
        <f t="shared" si="396"/>
        <v>200000</v>
      </c>
      <c r="K770" s="25">
        <f t="shared" si="396"/>
        <v>0</v>
      </c>
    </row>
    <row r="771" spans="1:11" ht="25.5" x14ac:dyDescent="0.25">
      <c r="A771" s="27" t="s">
        <v>88</v>
      </c>
      <c r="B771" s="23" t="s">
        <v>278</v>
      </c>
      <c r="C771" s="23" t="s">
        <v>33</v>
      </c>
      <c r="D771" s="23" t="s">
        <v>687</v>
      </c>
      <c r="E771" s="24">
        <v>300</v>
      </c>
      <c r="F771" s="25">
        <f>'[1]9.ведомства'!G251</f>
        <v>200000</v>
      </c>
      <c r="G771" s="25">
        <f>'[1]9.ведомства'!H251</f>
        <v>0</v>
      </c>
      <c r="H771" s="25">
        <f>'[1]9.ведомства'!I251</f>
        <v>0</v>
      </c>
      <c r="I771" s="25">
        <f>'[1]9.ведомства'!J251</f>
        <v>0</v>
      </c>
      <c r="J771" s="25">
        <f>'[1]9.ведомства'!K251</f>
        <v>200000</v>
      </c>
      <c r="K771" s="25">
        <f>'[1]9.ведомства'!L251</f>
        <v>0</v>
      </c>
    </row>
    <row r="772" spans="1:11" ht="38.25" hidden="1" x14ac:dyDescent="0.25">
      <c r="A772" s="27" t="s">
        <v>688</v>
      </c>
      <c r="B772" s="23" t="s">
        <v>278</v>
      </c>
      <c r="C772" s="23" t="s">
        <v>33</v>
      </c>
      <c r="D772" s="23" t="s">
        <v>689</v>
      </c>
      <c r="E772" s="24"/>
      <c r="F772" s="25">
        <f>F773</f>
        <v>0</v>
      </c>
      <c r="G772" s="25">
        <f t="shared" ref="G772:K772" si="397">G773</f>
        <v>0</v>
      </c>
      <c r="H772" s="25">
        <f t="shared" si="397"/>
        <v>0</v>
      </c>
      <c r="I772" s="25">
        <f t="shared" si="397"/>
        <v>0</v>
      </c>
      <c r="J772" s="25">
        <f t="shared" si="397"/>
        <v>0</v>
      </c>
      <c r="K772" s="25">
        <f t="shared" si="397"/>
        <v>0</v>
      </c>
    </row>
    <row r="773" spans="1:11" ht="25.5" hidden="1" x14ac:dyDescent="0.25">
      <c r="A773" s="27" t="s">
        <v>88</v>
      </c>
      <c r="B773" s="23" t="s">
        <v>278</v>
      </c>
      <c r="C773" s="23" t="s">
        <v>33</v>
      </c>
      <c r="D773" s="23" t="s">
        <v>689</v>
      </c>
      <c r="E773" s="24">
        <v>300</v>
      </c>
      <c r="F773" s="25">
        <f>'[1]9.ведомства'!G253</f>
        <v>0</v>
      </c>
      <c r="G773" s="25">
        <f>'[1]9.ведомства'!H253</f>
        <v>0</v>
      </c>
      <c r="H773" s="25">
        <f>'[1]9.ведомства'!I253</f>
        <v>0</v>
      </c>
      <c r="I773" s="25">
        <f>'[1]9.ведомства'!J253</f>
        <v>0</v>
      </c>
      <c r="J773" s="25">
        <f>'[1]9.ведомства'!K253</f>
        <v>0</v>
      </c>
      <c r="K773" s="25">
        <f>'[1]9.ведомства'!L253</f>
        <v>0</v>
      </c>
    </row>
    <row r="774" spans="1:11" ht="63.75" x14ac:dyDescent="0.25">
      <c r="A774" s="27" t="s">
        <v>690</v>
      </c>
      <c r="B774" s="23" t="s">
        <v>278</v>
      </c>
      <c r="C774" s="23" t="s">
        <v>33</v>
      </c>
      <c r="D774" s="23" t="s">
        <v>691</v>
      </c>
      <c r="E774" s="24"/>
      <c r="F774" s="25">
        <f>F775+F778+F780+F782+F784</f>
        <v>835740</v>
      </c>
      <c r="G774" s="25">
        <f t="shared" ref="G774:K774" si="398">G775+G778+G780+G782+G784</f>
        <v>0</v>
      </c>
      <c r="H774" s="25">
        <f t="shared" si="398"/>
        <v>0</v>
      </c>
      <c r="I774" s="25">
        <f t="shared" si="398"/>
        <v>0</v>
      </c>
      <c r="J774" s="25">
        <f t="shared" si="398"/>
        <v>835740</v>
      </c>
      <c r="K774" s="25">
        <f t="shared" si="398"/>
        <v>0</v>
      </c>
    </row>
    <row r="775" spans="1:11" ht="25.5" hidden="1" x14ac:dyDescent="0.25">
      <c r="A775" s="28" t="s">
        <v>124</v>
      </c>
      <c r="B775" s="23" t="s">
        <v>278</v>
      </c>
      <c r="C775" s="23" t="s">
        <v>33</v>
      </c>
      <c r="D775" s="23" t="s">
        <v>692</v>
      </c>
      <c r="E775" s="24"/>
      <c r="F775" s="25">
        <f>SUM(F776:F777)</f>
        <v>0</v>
      </c>
      <c r="G775" s="25">
        <f t="shared" ref="G775:K775" si="399">SUM(G776:G777)</f>
        <v>0</v>
      </c>
      <c r="H775" s="25">
        <f t="shared" si="399"/>
        <v>0</v>
      </c>
      <c r="I775" s="25">
        <f t="shared" si="399"/>
        <v>0</v>
      </c>
      <c r="J775" s="25">
        <f t="shared" si="399"/>
        <v>0</v>
      </c>
      <c r="K775" s="25">
        <f t="shared" si="399"/>
        <v>0</v>
      </c>
    </row>
    <row r="776" spans="1:11" ht="25.5" hidden="1" x14ac:dyDescent="0.25">
      <c r="A776" s="27" t="s">
        <v>28</v>
      </c>
      <c r="B776" s="23" t="s">
        <v>278</v>
      </c>
      <c r="C776" s="23" t="s">
        <v>33</v>
      </c>
      <c r="D776" s="23" t="s">
        <v>692</v>
      </c>
      <c r="E776" s="24">
        <v>200</v>
      </c>
      <c r="F776" s="25">
        <f>'[1]9.ведомства'!G256</f>
        <v>0</v>
      </c>
      <c r="G776" s="25">
        <f>'[1]9.ведомства'!H256</f>
        <v>0</v>
      </c>
      <c r="H776" s="25">
        <f>'[1]9.ведомства'!I256</f>
        <v>0</v>
      </c>
      <c r="I776" s="25">
        <f>'[1]9.ведомства'!J256</f>
        <v>0</v>
      </c>
      <c r="J776" s="25">
        <f>'[1]9.ведомства'!K256</f>
        <v>0</v>
      </c>
      <c r="K776" s="25">
        <f>'[1]9.ведомства'!L256</f>
        <v>0</v>
      </c>
    </row>
    <row r="777" spans="1:11" ht="25.5" hidden="1" x14ac:dyDescent="0.25">
      <c r="A777" s="27" t="s">
        <v>88</v>
      </c>
      <c r="B777" s="23" t="s">
        <v>278</v>
      </c>
      <c r="C777" s="23" t="s">
        <v>33</v>
      </c>
      <c r="D777" s="23" t="s">
        <v>692</v>
      </c>
      <c r="E777" s="24">
        <v>300</v>
      </c>
      <c r="F777" s="25">
        <f>'[1]9.ведомства'!G257</f>
        <v>0</v>
      </c>
      <c r="G777" s="25">
        <f>'[1]9.ведомства'!H257</f>
        <v>0</v>
      </c>
      <c r="H777" s="25">
        <f>'[1]9.ведомства'!I257</f>
        <v>0</v>
      </c>
      <c r="I777" s="25">
        <f>'[1]9.ведомства'!J257</f>
        <v>0</v>
      </c>
      <c r="J777" s="25">
        <f>'[1]9.ведомства'!K257</f>
        <v>0</v>
      </c>
      <c r="K777" s="25">
        <f>'[1]9.ведомства'!L257</f>
        <v>0</v>
      </c>
    </row>
    <row r="778" spans="1:11" ht="63.75" x14ac:dyDescent="0.25">
      <c r="A778" s="27" t="s">
        <v>693</v>
      </c>
      <c r="B778" s="23" t="s">
        <v>278</v>
      </c>
      <c r="C778" s="23" t="s">
        <v>33</v>
      </c>
      <c r="D778" s="23" t="s">
        <v>694</v>
      </c>
      <c r="E778" s="24"/>
      <c r="F778" s="25">
        <f>F779</f>
        <v>200700</v>
      </c>
      <c r="G778" s="25">
        <f t="shared" ref="G778:K778" si="400">G779</f>
        <v>0</v>
      </c>
      <c r="H778" s="25">
        <f t="shared" si="400"/>
        <v>0</v>
      </c>
      <c r="I778" s="25">
        <f t="shared" si="400"/>
        <v>0</v>
      </c>
      <c r="J778" s="25">
        <f t="shared" si="400"/>
        <v>200700</v>
      </c>
      <c r="K778" s="25">
        <f t="shared" si="400"/>
        <v>0</v>
      </c>
    </row>
    <row r="779" spans="1:11" ht="25.5" x14ac:dyDescent="0.25">
      <c r="A779" s="27" t="s">
        <v>88</v>
      </c>
      <c r="B779" s="23" t="s">
        <v>278</v>
      </c>
      <c r="C779" s="23" t="s">
        <v>33</v>
      </c>
      <c r="D779" s="23" t="s">
        <v>694</v>
      </c>
      <c r="E779" s="24">
        <v>300</v>
      </c>
      <c r="F779" s="25">
        <f>'[1]9.ведомства'!G259</f>
        <v>200700</v>
      </c>
      <c r="G779" s="25">
        <f>'[1]9.ведомства'!H259</f>
        <v>0</v>
      </c>
      <c r="H779" s="25">
        <f>'[1]9.ведомства'!I259</f>
        <v>0</v>
      </c>
      <c r="I779" s="25">
        <f>'[1]9.ведомства'!J259</f>
        <v>0</v>
      </c>
      <c r="J779" s="25">
        <f>'[1]9.ведомства'!K259</f>
        <v>200700</v>
      </c>
      <c r="K779" s="25">
        <f>'[1]9.ведомства'!L259</f>
        <v>0</v>
      </c>
    </row>
    <row r="780" spans="1:11" ht="76.5" x14ac:dyDescent="0.25">
      <c r="A780" s="27" t="s">
        <v>695</v>
      </c>
      <c r="B780" s="23" t="s">
        <v>278</v>
      </c>
      <c r="C780" s="23" t="s">
        <v>33</v>
      </c>
      <c r="D780" s="23" t="s">
        <v>696</v>
      </c>
      <c r="E780" s="24"/>
      <c r="F780" s="25">
        <f>F781</f>
        <v>238040</v>
      </c>
      <c r="G780" s="25">
        <f t="shared" ref="G780:K780" si="401">G781</f>
        <v>0</v>
      </c>
      <c r="H780" s="25">
        <f t="shared" si="401"/>
        <v>0</v>
      </c>
      <c r="I780" s="25">
        <f t="shared" si="401"/>
        <v>0</v>
      </c>
      <c r="J780" s="25">
        <f t="shared" si="401"/>
        <v>238040</v>
      </c>
      <c r="K780" s="25">
        <f t="shared" si="401"/>
        <v>0</v>
      </c>
    </row>
    <row r="781" spans="1:11" ht="25.5" x14ac:dyDescent="0.25">
      <c r="A781" s="27" t="s">
        <v>88</v>
      </c>
      <c r="B781" s="23" t="s">
        <v>278</v>
      </c>
      <c r="C781" s="23" t="s">
        <v>33</v>
      </c>
      <c r="D781" s="23" t="s">
        <v>696</v>
      </c>
      <c r="E781" s="24">
        <v>300</v>
      </c>
      <c r="F781" s="25">
        <f>'[1]9.ведомства'!G261</f>
        <v>238040</v>
      </c>
      <c r="G781" s="25">
        <f>'[1]9.ведомства'!H261</f>
        <v>0</v>
      </c>
      <c r="H781" s="25">
        <f>'[1]9.ведомства'!I261</f>
        <v>0</v>
      </c>
      <c r="I781" s="25">
        <f>'[1]9.ведомства'!J261</f>
        <v>0</v>
      </c>
      <c r="J781" s="25">
        <f>'[1]9.ведомства'!K261</f>
        <v>238040</v>
      </c>
      <c r="K781" s="25">
        <f>'[1]9.ведомства'!L261</f>
        <v>0</v>
      </c>
    </row>
    <row r="782" spans="1:11" ht="76.5" x14ac:dyDescent="0.25">
      <c r="A782" s="27" t="s">
        <v>697</v>
      </c>
      <c r="B782" s="23" t="s">
        <v>278</v>
      </c>
      <c r="C782" s="23" t="s">
        <v>33</v>
      </c>
      <c r="D782" s="23" t="s">
        <v>698</v>
      </c>
      <c r="E782" s="24"/>
      <c r="F782" s="25">
        <f>F783</f>
        <v>361600</v>
      </c>
      <c r="G782" s="25">
        <f t="shared" ref="G782:K782" si="402">G783</f>
        <v>0</v>
      </c>
      <c r="H782" s="25">
        <f t="shared" si="402"/>
        <v>0</v>
      </c>
      <c r="I782" s="25">
        <f t="shared" si="402"/>
        <v>0</v>
      </c>
      <c r="J782" s="25">
        <f t="shared" si="402"/>
        <v>361600</v>
      </c>
      <c r="K782" s="25">
        <f t="shared" si="402"/>
        <v>0</v>
      </c>
    </row>
    <row r="783" spans="1:11" ht="25.5" x14ac:dyDescent="0.25">
      <c r="A783" s="27" t="s">
        <v>88</v>
      </c>
      <c r="B783" s="23" t="s">
        <v>278</v>
      </c>
      <c r="C783" s="23" t="s">
        <v>33</v>
      </c>
      <c r="D783" s="23" t="s">
        <v>698</v>
      </c>
      <c r="E783" s="24">
        <v>300</v>
      </c>
      <c r="F783" s="25">
        <f>'[1]9.ведомства'!G263</f>
        <v>361600</v>
      </c>
      <c r="G783" s="25">
        <f>'[1]9.ведомства'!H263</f>
        <v>0</v>
      </c>
      <c r="H783" s="25">
        <f>'[1]9.ведомства'!I263</f>
        <v>0</v>
      </c>
      <c r="I783" s="25">
        <f>'[1]9.ведомства'!J263</f>
        <v>0</v>
      </c>
      <c r="J783" s="25">
        <f>'[1]9.ведомства'!K263</f>
        <v>361600</v>
      </c>
      <c r="K783" s="25">
        <f>'[1]9.ведомства'!L263</f>
        <v>0</v>
      </c>
    </row>
    <row r="784" spans="1:11" ht="76.5" x14ac:dyDescent="0.25">
      <c r="A784" s="27" t="s">
        <v>699</v>
      </c>
      <c r="B784" s="23" t="s">
        <v>278</v>
      </c>
      <c r="C784" s="23" t="s">
        <v>33</v>
      </c>
      <c r="D784" s="23" t="s">
        <v>700</v>
      </c>
      <c r="E784" s="24"/>
      <c r="F784" s="25">
        <f>F785</f>
        <v>35400</v>
      </c>
      <c r="G784" s="25">
        <f t="shared" ref="G784:K784" si="403">G785</f>
        <v>0</v>
      </c>
      <c r="H784" s="25">
        <f t="shared" si="403"/>
        <v>0</v>
      </c>
      <c r="I784" s="25">
        <f t="shared" si="403"/>
        <v>0</v>
      </c>
      <c r="J784" s="25">
        <f t="shared" si="403"/>
        <v>35400</v>
      </c>
      <c r="K784" s="25">
        <f t="shared" si="403"/>
        <v>0</v>
      </c>
    </row>
    <row r="785" spans="1:11" ht="25.5" x14ac:dyDescent="0.25">
      <c r="A785" s="27" t="s">
        <v>88</v>
      </c>
      <c r="B785" s="23" t="s">
        <v>278</v>
      </c>
      <c r="C785" s="23" t="s">
        <v>33</v>
      </c>
      <c r="D785" s="23" t="s">
        <v>700</v>
      </c>
      <c r="E785" s="24">
        <v>300</v>
      </c>
      <c r="F785" s="25">
        <f>'[1]9.ведомства'!G265</f>
        <v>35400</v>
      </c>
      <c r="G785" s="25">
        <f>'[1]9.ведомства'!H265</f>
        <v>0</v>
      </c>
      <c r="H785" s="25">
        <f>'[1]9.ведомства'!I265</f>
        <v>0</v>
      </c>
      <c r="I785" s="25">
        <f>'[1]9.ведомства'!J265</f>
        <v>0</v>
      </c>
      <c r="J785" s="25">
        <f>'[1]9.ведомства'!K265</f>
        <v>35400</v>
      </c>
      <c r="K785" s="25">
        <f>'[1]9.ведомства'!L265</f>
        <v>0</v>
      </c>
    </row>
    <row r="786" spans="1:11" ht="25.5" x14ac:dyDescent="0.25">
      <c r="A786" s="27" t="s">
        <v>483</v>
      </c>
      <c r="B786" s="23" t="s">
        <v>278</v>
      </c>
      <c r="C786" s="23" t="s">
        <v>33</v>
      </c>
      <c r="D786" s="23" t="s">
        <v>484</v>
      </c>
      <c r="E786" s="24"/>
      <c r="F786" s="25">
        <f>F787</f>
        <v>3035500</v>
      </c>
      <c r="G786" s="25">
        <f t="shared" ref="G786:K787" si="404">G787</f>
        <v>3035500</v>
      </c>
      <c r="H786" s="25">
        <f t="shared" si="404"/>
        <v>0</v>
      </c>
      <c r="I786" s="25">
        <f t="shared" si="404"/>
        <v>0</v>
      </c>
      <c r="J786" s="25">
        <f t="shared" si="404"/>
        <v>3035500</v>
      </c>
      <c r="K786" s="25">
        <f t="shared" si="404"/>
        <v>3035500</v>
      </c>
    </row>
    <row r="787" spans="1:11" ht="25.5" x14ac:dyDescent="0.25">
      <c r="A787" s="27" t="s">
        <v>701</v>
      </c>
      <c r="B787" s="23" t="s">
        <v>278</v>
      </c>
      <c r="C787" s="23" t="s">
        <v>33</v>
      </c>
      <c r="D787" s="23" t="s">
        <v>702</v>
      </c>
      <c r="E787" s="24"/>
      <c r="F787" s="25">
        <f>F788</f>
        <v>3035500</v>
      </c>
      <c r="G787" s="25">
        <f t="shared" si="404"/>
        <v>3035500</v>
      </c>
      <c r="H787" s="25">
        <f t="shared" si="404"/>
        <v>0</v>
      </c>
      <c r="I787" s="25">
        <f t="shared" si="404"/>
        <v>0</v>
      </c>
      <c r="J787" s="25">
        <f t="shared" si="404"/>
        <v>3035500</v>
      </c>
      <c r="K787" s="25">
        <f t="shared" si="404"/>
        <v>3035500</v>
      </c>
    </row>
    <row r="788" spans="1:11" ht="63.75" x14ac:dyDescent="0.25">
      <c r="A788" s="27" t="s">
        <v>703</v>
      </c>
      <c r="B788" s="23" t="s">
        <v>278</v>
      </c>
      <c r="C788" s="23" t="s">
        <v>33</v>
      </c>
      <c r="D788" s="23" t="s">
        <v>704</v>
      </c>
      <c r="E788" s="24"/>
      <c r="F788" s="25">
        <f>F789+F791+F793</f>
        <v>3035500</v>
      </c>
      <c r="G788" s="25">
        <f t="shared" ref="G788:K788" si="405">G789+G791+G793</f>
        <v>3035500</v>
      </c>
      <c r="H788" s="25">
        <f t="shared" si="405"/>
        <v>0</v>
      </c>
      <c r="I788" s="25">
        <f t="shared" si="405"/>
        <v>0</v>
      </c>
      <c r="J788" s="25">
        <f t="shared" si="405"/>
        <v>3035500</v>
      </c>
      <c r="K788" s="25">
        <f t="shared" si="405"/>
        <v>3035500</v>
      </c>
    </row>
    <row r="789" spans="1:11" ht="76.5" x14ac:dyDescent="0.25">
      <c r="A789" s="27" t="s">
        <v>705</v>
      </c>
      <c r="B789" s="23" t="s">
        <v>278</v>
      </c>
      <c r="C789" s="23" t="s">
        <v>33</v>
      </c>
      <c r="D789" s="23" t="s">
        <v>706</v>
      </c>
      <c r="E789" s="24"/>
      <c r="F789" s="25">
        <f>F790</f>
        <v>2261500</v>
      </c>
      <c r="G789" s="25">
        <f t="shared" ref="G789:K789" si="406">G790</f>
        <v>2261500</v>
      </c>
      <c r="H789" s="25">
        <f t="shared" si="406"/>
        <v>0</v>
      </c>
      <c r="I789" s="25">
        <f t="shared" si="406"/>
        <v>0</v>
      </c>
      <c r="J789" s="25">
        <f t="shared" si="406"/>
        <v>2261500</v>
      </c>
      <c r="K789" s="25">
        <f t="shared" si="406"/>
        <v>2261500</v>
      </c>
    </row>
    <row r="790" spans="1:11" ht="25.5" x14ac:dyDescent="0.25">
      <c r="A790" s="27" t="s">
        <v>88</v>
      </c>
      <c r="B790" s="23" t="s">
        <v>278</v>
      </c>
      <c r="C790" s="23" t="s">
        <v>33</v>
      </c>
      <c r="D790" s="23" t="s">
        <v>706</v>
      </c>
      <c r="E790" s="24">
        <v>300</v>
      </c>
      <c r="F790" s="25">
        <f>'[1]9.ведомства'!G551</f>
        <v>2261500</v>
      </c>
      <c r="G790" s="25">
        <f>'[1]9.ведомства'!H551</f>
        <v>2261500</v>
      </c>
      <c r="H790" s="25">
        <f>'[1]9.ведомства'!I551</f>
        <v>0</v>
      </c>
      <c r="I790" s="25">
        <f>'[1]9.ведомства'!J551</f>
        <v>0</v>
      </c>
      <c r="J790" s="25">
        <f>'[1]9.ведомства'!K551</f>
        <v>2261500</v>
      </c>
      <c r="K790" s="25">
        <f>'[1]9.ведомства'!L551</f>
        <v>2261500</v>
      </c>
    </row>
    <row r="791" spans="1:11" ht="76.5" x14ac:dyDescent="0.25">
      <c r="A791" s="27" t="s">
        <v>707</v>
      </c>
      <c r="B791" s="23" t="s">
        <v>278</v>
      </c>
      <c r="C791" s="23" t="s">
        <v>33</v>
      </c>
      <c r="D791" s="23" t="s">
        <v>708</v>
      </c>
      <c r="E791" s="24"/>
      <c r="F791" s="25">
        <f>F792</f>
        <v>41300</v>
      </c>
      <c r="G791" s="25">
        <f t="shared" ref="G791:K791" si="407">G792</f>
        <v>41300</v>
      </c>
      <c r="H791" s="25">
        <f t="shared" si="407"/>
        <v>0</v>
      </c>
      <c r="I791" s="25">
        <f t="shared" si="407"/>
        <v>0</v>
      </c>
      <c r="J791" s="25">
        <f t="shared" si="407"/>
        <v>41300</v>
      </c>
      <c r="K791" s="25">
        <f t="shared" si="407"/>
        <v>41300</v>
      </c>
    </row>
    <row r="792" spans="1:11" ht="25.5" x14ac:dyDescent="0.25">
      <c r="A792" s="27" t="s">
        <v>28</v>
      </c>
      <c r="B792" s="23" t="s">
        <v>278</v>
      </c>
      <c r="C792" s="23" t="s">
        <v>33</v>
      </c>
      <c r="D792" s="23" t="s">
        <v>708</v>
      </c>
      <c r="E792" s="24">
        <v>200</v>
      </c>
      <c r="F792" s="25">
        <f>'[1]9.ведомства'!G553</f>
        <v>41300</v>
      </c>
      <c r="G792" s="25">
        <f>'[1]9.ведомства'!H553</f>
        <v>41300</v>
      </c>
      <c r="H792" s="25">
        <f>'[1]9.ведомства'!I553</f>
        <v>0</v>
      </c>
      <c r="I792" s="25">
        <f>'[1]9.ведомства'!J553</f>
        <v>0</v>
      </c>
      <c r="J792" s="25">
        <f>'[1]9.ведомства'!K553</f>
        <v>41300</v>
      </c>
      <c r="K792" s="25">
        <f>'[1]9.ведомства'!L553</f>
        <v>41300</v>
      </c>
    </row>
    <row r="793" spans="1:11" ht="140.25" x14ac:dyDescent="0.25">
      <c r="A793" s="27" t="s">
        <v>709</v>
      </c>
      <c r="B793" s="23" t="s">
        <v>278</v>
      </c>
      <c r="C793" s="23" t="s">
        <v>33</v>
      </c>
      <c r="D793" s="23" t="s">
        <v>710</v>
      </c>
      <c r="E793" s="24"/>
      <c r="F793" s="25">
        <f>F794</f>
        <v>732700</v>
      </c>
      <c r="G793" s="25">
        <f t="shared" ref="G793:K793" si="408">G794</f>
        <v>732700</v>
      </c>
      <c r="H793" s="25">
        <f t="shared" si="408"/>
        <v>0</v>
      </c>
      <c r="I793" s="25">
        <f t="shared" si="408"/>
        <v>0</v>
      </c>
      <c r="J793" s="25">
        <f t="shared" si="408"/>
        <v>732700</v>
      </c>
      <c r="K793" s="25">
        <f t="shared" si="408"/>
        <v>732700</v>
      </c>
    </row>
    <row r="794" spans="1:11" ht="25.5" x14ac:dyDescent="0.25">
      <c r="A794" s="27" t="s">
        <v>88</v>
      </c>
      <c r="B794" s="23" t="s">
        <v>278</v>
      </c>
      <c r="C794" s="23" t="s">
        <v>33</v>
      </c>
      <c r="D794" s="23" t="s">
        <v>710</v>
      </c>
      <c r="E794" s="24">
        <v>300</v>
      </c>
      <c r="F794" s="25">
        <f>'[1]9.ведомства'!G555</f>
        <v>732700</v>
      </c>
      <c r="G794" s="25">
        <f>'[1]9.ведомства'!H555</f>
        <v>732700</v>
      </c>
      <c r="H794" s="25">
        <f>'[1]9.ведомства'!I555</f>
        <v>0</v>
      </c>
      <c r="I794" s="25">
        <f>'[1]9.ведомства'!J555</f>
        <v>0</v>
      </c>
      <c r="J794" s="25">
        <f>'[1]9.ведомства'!K555</f>
        <v>732700</v>
      </c>
      <c r="K794" s="25">
        <f>'[1]9.ведомства'!L555</f>
        <v>732700</v>
      </c>
    </row>
    <row r="795" spans="1:11" x14ac:dyDescent="0.25">
      <c r="A795" s="26" t="s">
        <v>19</v>
      </c>
      <c r="B795" s="23" t="s">
        <v>278</v>
      </c>
      <c r="C795" s="23" t="s">
        <v>33</v>
      </c>
      <c r="D795" s="23" t="s">
        <v>20</v>
      </c>
      <c r="E795" s="24"/>
      <c r="F795" s="25">
        <f>F796</f>
        <v>13022600</v>
      </c>
      <c r="G795" s="25">
        <f t="shared" ref="G795:K795" si="409">G796</f>
        <v>13022600</v>
      </c>
      <c r="H795" s="25">
        <f t="shared" si="409"/>
        <v>0</v>
      </c>
      <c r="I795" s="25">
        <f t="shared" si="409"/>
        <v>0</v>
      </c>
      <c r="J795" s="25">
        <f t="shared" si="409"/>
        <v>13022600</v>
      </c>
      <c r="K795" s="25">
        <f t="shared" si="409"/>
        <v>13022600</v>
      </c>
    </row>
    <row r="796" spans="1:11" ht="38.25" x14ac:dyDescent="0.25">
      <c r="A796" s="26" t="s">
        <v>21</v>
      </c>
      <c r="B796" s="23" t="s">
        <v>278</v>
      </c>
      <c r="C796" s="23" t="s">
        <v>33</v>
      </c>
      <c r="D796" s="23" t="s">
        <v>22</v>
      </c>
      <c r="E796" s="24"/>
      <c r="F796" s="25">
        <f>F797+F799</f>
        <v>13022600</v>
      </c>
      <c r="G796" s="25">
        <f t="shared" ref="G796:K796" si="410">G797+G799</f>
        <v>13022600</v>
      </c>
      <c r="H796" s="25">
        <f t="shared" si="410"/>
        <v>0</v>
      </c>
      <c r="I796" s="25">
        <f t="shared" si="410"/>
        <v>0</v>
      </c>
      <c r="J796" s="25">
        <f t="shared" si="410"/>
        <v>13022600</v>
      </c>
      <c r="K796" s="25">
        <f t="shared" si="410"/>
        <v>13022600</v>
      </c>
    </row>
    <row r="797" spans="1:11" ht="102" x14ac:dyDescent="0.25">
      <c r="A797" s="27" t="s">
        <v>711</v>
      </c>
      <c r="B797" s="23" t="s">
        <v>278</v>
      </c>
      <c r="C797" s="23" t="s">
        <v>33</v>
      </c>
      <c r="D797" s="23" t="s">
        <v>712</v>
      </c>
      <c r="E797" s="24"/>
      <c r="F797" s="25">
        <f>F798</f>
        <v>55900</v>
      </c>
      <c r="G797" s="25">
        <f t="shared" ref="G797:K797" si="411">G798</f>
        <v>55900</v>
      </c>
      <c r="H797" s="25">
        <f t="shared" si="411"/>
        <v>0</v>
      </c>
      <c r="I797" s="25">
        <f t="shared" si="411"/>
        <v>0</v>
      </c>
      <c r="J797" s="25">
        <f t="shared" si="411"/>
        <v>55900</v>
      </c>
      <c r="K797" s="25">
        <f t="shared" si="411"/>
        <v>55900</v>
      </c>
    </row>
    <row r="798" spans="1:11" ht="25.5" x14ac:dyDescent="0.25">
      <c r="A798" s="27" t="s">
        <v>28</v>
      </c>
      <c r="B798" s="23" t="s">
        <v>278</v>
      </c>
      <c r="C798" s="23" t="s">
        <v>33</v>
      </c>
      <c r="D798" s="23" t="s">
        <v>712</v>
      </c>
      <c r="E798" s="24">
        <v>200</v>
      </c>
      <c r="F798" s="25">
        <f>'[1]9.ведомства'!G269</f>
        <v>55900</v>
      </c>
      <c r="G798" s="25">
        <f>'[1]9.ведомства'!H269</f>
        <v>55900</v>
      </c>
      <c r="H798" s="25">
        <f>'[1]9.ведомства'!I269</f>
        <v>0</v>
      </c>
      <c r="I798" s="25">
        <f>'[1]9.ведомства'!J269</f>
        <v>0</v>
      </c>
      <c r="J798" s="25">
        <f>'[1]9.ведомства'!K269</f>
        <v>55900</v>
      </c>
      <c r="K798" s="25">
        <f>'[1]9.ведомства'!L269</f>
        <v>55900</v>
      </c>
    </row>
    <row r="799" spans="1:11" ht="114.75" x14ac:dyDescent="0.25">
      <c r="A799" s="27" t="s">
        <v>713</v>
      </c>
      <c r="B799" s="23" t="s">
        <v>278</v>
      </c>
      <c r="C799" s="23" t="s">
        <v>33</v>
      </c>
      <c r="D799" s="23" t="s">
        <v>714</v>
      </c>
      <c r="E799" s="24"/>
      <c r="F799" s="25">
        <f>F800</f>
        <v>12966700</v>
      </c>
      <c r="G799" s="25">
        <f t="shared" ref="G799:K799" si="412">G800</f>
        <v>12966700</v>
      </c>
      <c r="H799" s="25">
        <f t="shared" si="412"/>
        <v>0</v>
      </c>
      <c r="I799" s="25">
        <f t="shared" si="412"/>
        <v>0</v>
      </c>
      <c r="J799" s="25">
        <f t="shared" si="412"/>
        <v>12966700</v>
      </c>
      <c r="K799" s="25">
        <f t="shared" si="412"/>
        <v>12966700</v>
      </c>
    </row>
    <row r="800" spans="1:11" ht="25.5" x14ac:dyDescent="0.25">
      <c r="A800" s="27" t="s">
        <v>88</v>
      </c>
      <c r="B800" s="23" t="s">
        <v>278</v>
      </c>
      <c r="C800" s="23" t="s">
        <v>33</v>
      </c>
      <c r="D800" s="23" t="s">
        <v>714</v>
      </c>
      <c r="E800" s="24">
        <v>300</v>
      </c>
      <c r="F800" s="25">
        <f>'[1]9.ведомства'!G271</f>
        <v>12966700</v>
      </c>
      <c r="G800" s="25">
        <f>'[1]9.ведомства'!H271</f>
        <v>12966700</v>
      </c>
      <c r="H800" s="25">
        <f>'[1]9.ведомства'!I271</f>
        <v>0</v>
      </c>
      <c r="I800" s="25">
        <f>'[1]9.ведомства'!J271</f>
        <v>0</v>
      </c>
      <c r="J800" s="25">
        <f>'[1]9.ведомства'!K271</f>
        <v>12966700</v>
      </c>
      <c r="K800" s="25">
        <f>'[1]9.ведомства'!L271</f>
        <v>12966700</v>
      </c>
    </row>
    <row r="801" spans="1:11" x14ac:dyDescent="0.25">
      <c r="A801" s="27" t="s">
        <v>715</v>
      </c>
      <c r="B801" s="23" t="s">
        <v>278</v>
      </c>
      <c r="C801" s="23" t="s">
        <v>64</v>
      </c>
      <c r="D801" s="23"/>
      <c r="E801" s="24"/>
      <c r="F801" s="25">
        <f>F802+F821</f>
        <v>65765900</v>
      </c>
      <c r="G801" s="25">
        <f t="shared" ref="G801:K801" si="413">G802+G821</f>
        <v>65765900</v>
      </c>
      <c r="H801" s="25">
        <f t="shared" si="413"/>
        <v>0</v>
      </c>
      <c r="I801" s="25">
        <f t="shared" si="413"/>
        <v>0</v>
      </c>
      <c r="J801" s="25">
        <f t="shared" si="413"/>
        <v>65765900</v>
      </c>
      <c r="K801" s="25">
        <f t="shared" si="413"/>
        <v>65765900</v>
      </c>
    </row>
    <row r="802" spans="1:11" ht="25.5" x14ac:dyDescent="0.25">
      <c r="A802" s="27" t="s">
        <v>483</v>
      </c>
      <c r="B802" s="23" t="s">
        <v>278</v>
      </c>
      <c r="C802" s="23" t="s">
        <v>64</v>
      </c>
      <c r="D802" s="23" t="s">
        <v>484</v>
      </c>
      <c r="E802" s="24"/>
      <c r="F802" s="25">
        <f>F803+F810</f>
        <v>56247900</v>
      </c>
      <c r="G802" s="25">
        <f t="shared" ref="G802:K802" si="414">G803+G810</f>
        <v>56247900</v>
      </c>
      <c r="H802" s="25">
        <f t="shared" si="414"/>
        <v>0</v>
      </c>
      <c r="I802" s="25">
        <f t="shared" si="414"/>
        <v>0</v>
      </c>
      <c r="J802" s="25">
        <f t="shared" si="414"/>
        <v>56247900</v>
      </c>
      <c r="K802" s="25">
        <f t="shared" si="414"/>
        <v>56247900</v>
      </c>
    </row>
    <row r="803" spans="1:11" ht="38.25" x14ac:dyDescent="0.25">
      <c r="A803" s="27" t="s">
        <v>509</v>
      </c>
      <c r="B803" s="23" t="s">
        <v>278</v>
      </c>
      <c r="C803" s="23" t="s">
        <v>64</v>
      </c>
      <c r="D803" s="23" t="s">
        <v>486</v>
      </c>
      <c r="E803" s="24"/>
      <c r="F803" s="25">
        <f>F804</f>
        <v>23207100</v>
      </c>
      <c r="G803" s="25">
        <f t="shared" ref="G803:K803" si="415">G804</f>
        <v>23207100</v>
      </c>
      <c r="H803" s="25">
        <f t="shared" si="415"/>
        <v>0</v>
      </c>
      <c r="I803" s="25">
        <f t="shared" si="415"/>
        <v>0</v>
      </c>
      <c r="J803" s="25">
        <f t="shared" si="415"/>
        <v>23207100</v>
      </c>
      <c r="K803" s="25">
        <f t="shared" si="415"/>
        <v>23207100</v>
      </c>
    </row>
    <row r="804" spans="1:11" ht="38.25" x14ac:dyDescent="0.25">
      <c r="A804" s="27" t="s">
        <v>487</v>
      </c>
      <c r="B804" s="23" t="s">
        <v>278</v>
      </c>
      <c r="C804" s="23" t="s">
        <v>64</v>
      </c>
      <c r="D804" s="23" t="s">
        <v>488</v>
      </c>
      <c r="E804" s="24"/>
      <c r="F804" s="25">
        <f>F805+F808</f>
        <v>23207100</v>
      </c>
      <c r="G804" s="25">
        <f t="shared" ref="G804:K804" si="416">G805+G808</f>
        <v>23207100</v>
      </c>
      <c r="H804" s="25">
        <f t="shared" si="416"/>
        <v>0</v>
      </c>
      <c r="I804" s="25">
        <f t="shared" si="416"/>
        <v>0</v>
      </c>
      <c r="J804" s="25">
        <f t="shared" si="416"/>
        <v>23207100</v>
      </c>
      <c r="K804" s="25">
        <f t="shared" si="416"/>
        <v>23207100</v>
      </c>
    </row>
    <row r="805" spans="1:11" ht="127.5" x14ac:dyDescent="0.25">
      <c r="A805" s="27" t="s">
        <v>716</v>
      </c>
      <c r="B805" s="23" t="s">
        <v>278</v>
      </c>
      <c r="C805" s="23" t="s">
        <v>64</v>
      </c>
      <c r="D805" s="23" t="s">
        <v>717</v>
      </c>
      <c r="E805" s="24"/>
      <c r="F805" s="25">
        <f>SUM(F806:F807)</f>
        <v>566000</v>
      </c>
      <c r="G805" s="25">
        <f t="shared" ref="G805:K805" si="417">SUM(G806:G807)</f>
        <v>566000</v>
      </c>
      <c r="H805" s="25">
        <f t="shared" si="417"/>
        <v>0</v>
      </c>
      <c r="I805" s="25">
        <f t="shared" si="417"/>
        <v>0</v>
      </c>
      <c r="J805" s="25">
        <f t="shared" si="417"/>
        <v>566000</v>
      </c>
      <c r="K805" s="25">
        <f t="shared" si="417"/>
        <v>566000</v>
      </c>
    </row>
    <row r="806" spans="1:11" ht="25.5" x14ac:dyDescent="0.25">
      <c r="A806" s="27" t="s">
        <v>28</v>
      </c>
      <c r="B806" s="23" t="s">
        <v>278</v>
      </c>
      <c r="C806" s="23" t="s">
        <v>64</v>
      </c>
      <c r="D806" s="23" t="s">
        <v>717</v>
      </c>
      <c r="E806" s="24">
        <v>200</v>
      </c>
      <c r="F806" s="25">
        <f>'[1]9.ведомства'!G561</f>
        <v>226411</v>
      </c>
      <c r="G806" s="25">
        <f>'[1]9.ведомства'!H561</f>
        <v>226411</v>
      </c>
      <c r="H806" s="25">
        <f>'[1]9.ведомства'!I561</f>
        <v>0</v>
      </c>
      <c r="I806" s="25">
        <f>'[1]9.ведомства'!J561</f>
        <v>0</v>
      </c>
      <c r="J806" s="25">
        <f>'[1]9.ведомства'!K561</f>
        <v>226411</v>
      </c>
      <c r="K806" s="25">
        <f>'[1]9.ведомства'!L561</f>
        <v>226411</v>
      </c>
    </row>
    <row r="807" spans="1:11" ht="38.25" x14ac:dyDescent="0.25">
      <c r="A807" s="27" t="s">
        <v>120</v>
      </c>
      <c r="B807" s="23" t="s">
        <v>278</v>
      </c>
      <c r="C807" s="23" t="s">
        <v>64</v>
      </c>
      <c r="D807" s="23" t="s">
        <v>717</v>
      </c>
      <c r="E807" s="24">
        <v>600</v>
      </c>
      <c r="F807" s="25">
        <f>'[1]9.ведомства'!G562</f>
        <v>339589</v>
      </c>
      <c r="G807" s="25">
        <f>'[1]9.ведомства'!H562</f>
        <v>339589</v>
      </c>
      <c r="H807" s="25">
        <f>'[1]9.ведомства'!I562</f>
        <v>0</v>
      </c>
      <c r="I807" s="25">
        <f>'[1]9.ведомства'!J562</f>
        <v>0</v>
      </c>
      <c r="J807" s="25">
        <f>'[1]9.ведомства'!K562</f>
        <v>339589</v>
      </c>
      <c r="K807" s="25">
        <f>'[1]9.ведомства'!L562</f>
        <v>339589</v>
      </c>
    </row>
    <row r="808" spans="1:11" ht="76.5" x14ac:dyDescent="0.25">
      <c r="A808" s="27" t="s">
        <v>718</v>
      </c>
      <c r="B808" s="23" t="s">
        <v>278</v>
      </c>
      <c r="C808" s="23" t="s">
        <v>64</v>
      </c>
      <c r="D808" s="23" t="s">
        <v>719</v>
      </c>
      <c r="E808" s="24"/>
      <c r="F808" s="25">
        <f>F809</f>
        <v>22641100</v>
      </c>
      <c r="G808" s="25">
        <f t="shared" ref="G808:K808" si="418">G809</f>
        <v>22641100</v>
      </c>
      <c r="H808" s="25">
        <f t="shared" si="418"/>
        <v>0</v>
      </c>
      <c r="I808" s="25">
        <f t="shared" si="418"/>
        <v>0</v>
      </c>
      <c r="J808" s="25">
        <f t="shared" si="418"/>
        <v>22641100</v>
      </c>
      <c r="K808" s="25">
        <f t="shared" si="418"/>
        <v>22641100</v>
      </c>
    </row>
    <row r="809" spans="1:11" ht="25.5" x14ac:dyDescent="0.25">
      <c r="A809" s="27" t="s">
        <v>88</v>
      </c>
      <c r="B809" s="23" t="s">
        <v>278</v>
      </c>
      <c r="C809" s="23" t="s">
        <v>64</v>
      </c>
      <c r="D809" s="23" t="s">
        <v>719</v>
      </c>
      <c r="E809" s="24">
        <v>300</v>
      </c>
      <c r="F809" s="25">
        <f>'[1]9.ведомства'!G564</f>
        <v>22641100</v>
      </c>
      <c r="G809" s="25">
        <f>'[1]9.ведомства'!H564</f>
        <v>22641100</v>
      </c>
      <c r="H809" s="25">
        <f>'[1]9.ведомства'!I564</f>
        <v>0</v>
      </c>
      <c r="I809" s="25">
        <f>'[1]9.ведомства'!J564</f>
        <v>0</v>
      </c>
      <c r="J809" s="25">
        <f>'[1]9.ведомства'!K564</f>
        <v>22641100</v>
      </c>
      <c r="K809" s="25">
        <f>'[1]9.ведомства'!L564</f>
        <v>22641100</v>
      </c>
    </row>
    <row r="810" spans="1:11" ht="25.5" x14ac:dyDescent="0.25">
      <c r="A810" s="27" t="s">
        <v>720</v>
      </c>
      <c r="B810" s="23" t="s">
        <v>278</v>
      </c>
      <c r="C810" s="23" t="s">
        <v>64</v>
      </c>
      <c r="D810" s="23" t="s">
        <v>702</v>
      </c>
      <c r="E810" s="24"/>
      <c r="F810" s="25">
        <f>F811</f>
        <v>33040800</v>
      </c>
      <c r="G810" s="25">
        <f t="shared" ref="G810:K810" si="419">G811</f>
        <v>33040800</v>
      </c>
      <c r="H810" s="25">
        <f t="shared" si="419"/>
        <v>0</v>
      </c>
      <c r="I810" s="25">
        <f t="shared" si="419"/>
        <v>0</v>
      </c>
      <c r="J810" s="25">
        <f t="shared" si="419"/>
        <v>33040800</v>
      </c>
      <c r="K810" s="25">
        <f t="shared" si="419"/>
        <v>33040800</v>
      </c>
    </row>
    <row r="811" spans="1:11" ht="51" x14ac:dyDescent="0.25">
      <c r="A811" s="27" t="s">
        <v>721</v>
      </c>
      <c r="B811" s="23" t="s">
        <v>278</v>
      </c>
      <c r="C811" s="23" t="s">
        <v>64</v>
      </c>
      <c r="D811" s="23" t="s">
        <v>722</v>
      </c>
      <c r="E811" s="24"/>
      <c r="F811" s="25">
        <f>F812+F815+F818</f>
        <v>33040800</v>
      </c>
      <c r="G811" s="25">
        <f t="shared" ref="G811:K811" si="420">G812+G815+G818</f>
        <v>33040800</v>
      </c>
      <c r="H811" s="25">
        <f t="shared" si="420"/>
        <v>0</v>
      </c>
      <c r="I811" s="25">
        <f t="shared" si="420"/>
        <v>0</v>
      </c>
      <c r="J811" s="25">
        <f t="shared" si="420"/>
        <v>33040800</v>
      </c>
      <c r="K811" s="25">
        <f t="shared" si="420"/>
        <v>33040800</v>
      </c>
    </row>
    <row r="812" spans="1:11" ht="51" x14ac:dyDescent="0.25">
      <c r="A812" s="27" t="s">
        <v>723</v>
      </c>
      <c r="B812" s="23" t="s">
        <v>278</v>
      </c>
      <c r="C812" s="23" t="s">
        <v>64</v>
      </c>
      <c r="D812" s="23" t="s">
        <v>724</v>
      </c>
      <c r="E812" s="24"/>
      <c r="F812" s="25">
        <f>SUM(F813:F814)</f>
        <v>26694500</v>
      </c>
      <c r="G812" s="25">
        <f t="shared" ref="G812:K812" si="421">SUM(G813:G814)</f>
        <v>26694500</v>
      </c>
      <c r="H812" s="25">
        <f t="shared" si="421"/>
        <v>0</v>
      </c>
      <c r="I812" s="25">
        <f t="shared" si="421"/>
        <v>0</v>
      </c>
      <c r="J812" s="25">
        <f t="shared" si="421"/>
        <v>26694500</v>
      </c>
      <c r="K812" s="25">
        <f t="shared" si="421"/>
        <v>26694500</v>
      </c>
    </row>
    <row r="813" spans="1:11" ht="25.5" hidden="1" x14ac:dyDescent="0.25">
      <c r="A813" s="27" t="s">
        <v>28</v>
      </c>
      <c r="B813" s="23" t="s">
        <v>278</v>
      </c>
      <c r="C813" s="23" t="s">
        <v>64</v>
      </c>
      <c r="D813" s="23" t="s">
        <v>724</v>
      </c>
      <c r="E813" s="24">
        <v>200</v>
      </c>
      <c r="F813" s="25">
        <f>'[1]9.ведомства'!G568</f>
        <v>0</v>
      </c>
      <c r="G813" s="25">
        <f>'[1]9.ведомства'!H568</f>
        <v>0</v>
      </c>
      <c r="H813" s="25">
        <f>'[1]9.ведомства'!I568</f>
        <v>0</v>
      </c>
      <c r="I813" s="25">
        <f>'[1]9.ведомства'!J568</f>
        <v>0</v>
      </c>
      <c r="J813" s="25">
        <f>'[1]9.ведомства'!K568</f>
        <v>0</v>
      </c>
      <c r="K813" s="25">
        <f>'[1]9.ведомства'!L568</f>
        <v>0</v>
      </c>
    </row>
    <row r="814" spans="1:11" ht="25.5" x14ac:dyDescent="0.25">
      <c r="A814" s="27" t="s">
        <v>88</v>
      </c>
      <c r="B814" s="23" t="s">
        <v>278</v>
      </c>
      <c r="C814" s="23" t="s">
        <v>64</v>
      </c>
      <c r="D814" s="23" t="s">
        <v>724</v>
      </c>
      <c r="E814" s="24">
        <v>300</v>
      </c>
      <c r="F814" s="25">
        <f>'[1]9.ведомства'!G569</f>
        <v>26694500</v>
      </c>
      <c r="G814" s="25">
        <f>'[1]9.ведомства'!H569</f>
        <v>26694500</v>
      </c>
      <c r="H814" s="25">
        <f>'[1]9.ведомства'!I569</f>
        <v>0</v>
      </c>
      <c r="I814" s="25">
        <f>'[1]9.ведомства'!J569</f>
        <v>0</v>
      </c>
      <c r="J814" s="25">
        <f>'[1]9.ведомства'!K569</f>
        <v>26694500</v>
      </c>
      <c r="K814" s="25">
        <f>'[1]9.ведомства'!L569</f>
        <v>26694500</v>
      </c>
    </row>
    <row r="815" spans="1:11" ht="89.25" x14ac:dyDescent="0.25">
      <c r="A815" s="27" t="s">
        <v>725</v>
      </c>
      <c r="B815" s="23" t="s">
        <v>278</v>
      </c>
      <c r="C815" s="23" t="s">
        <v>64</v>
      </c>
      <c r="D815" s="23" t="s">
        <v>726</v>
      </c>
      <c r="E815" s="24"/>
      <c r="F815" s="25">
        <f>SUM(F816:F817)</f>
        <v>39300</v>
      </c>
      <c r="G815" s="25">
        <f t="shared" ref="G815:K815" si="422">SUM(G816:G817)</f>
        <v>39300</v>
      </c>
      <c r="H815" s="25">
        <f t="shared" si="422"/>
        <v>0</v>
      </c>
      <c r="I815" s="25">
        <f t="shared" si="422"/>
        <v>0</v>
      </c>
      <c r="J815" s="25">
        <f t="shared" si="422"/>
        <v>39300</v>
      </c>
      <c r="K815" s="25">
        <f t="shared" si="422"/>
        <v>39300</v>
      </c>
    </row>
    <row r="816" spans="1:11" ht="25.5" hidden="1" x14ac:dyDescent="0.25">
      <c r="A816" s="27" t="s">
        <v>28</v>
      </c>
      <c r="B816" s="23" t="s">
        <v>278</v>
      </c>
      <c r="C816" s="23" t="s">
        <v>64</v>
      </c>
      <c r="D816" s="23" t="s">
        <v>726</v>
      </c>
      <c r="E816" s="24">
        <v>200</v>
      </c>
      <c r="F816" s="25">
        <f>'[1]9.ведомства'!G571</f>
        <v>0</v>
      </c>
      <c r="G816" s="25">
        <f>'[1]9.ведомства'!H571</f>
        <v>0</v>
      </c>
      <c r="H816" s="25">
        <f>'[1]9.ведомства'!I571</f>
        <v>0</v>
      </c>
      <c r="I816" s="25">
        <f>'[1]9.ведомства'!J571</f>
        <v>0</v>
      </c>
      <c r="J816" s="25">
        <f>'[1]9.ведомства'!K571</f>
        <v>0</v>
      </c>
      <c r="K816" s="25">
        <f>'[1]9.ведомства'!L571</f>
        <v>0</v>
      </c>
    </row>
    <row r="817" spans="1:11" ht="25.5" x14ac:dyDescent="0.25">
      <c r="A817" s="27" t="s">
        <v>88</v>
      </c>
      <c r="B817" s="23" t="s">
        <v>278</v>
      </c>
      <c r="C817" s="23" t="s">
        <v>64</v>
      </c>
      <c r="D817" s="23" t="s">
        <v>726</v>
      </c>
      <c r="E817" s="24">
        <v>300</v>
      </c>
      <c r="F817" s="25">
        <f>'[1]9.ведомства'!G572</f>
        <v>39300</v>
      </c>
      <c r="G817" s="25">
        <f>'[1]9.ведомства'!H572</f>
        <v>39300</v>
      </c>
      <c r="H817" s="25">
        <f>'[1]9.ведомства'!I572</f>
        <v>0</v>
      </c>
      <c r="I817" s="25">
        <f>'[1]9.ведомства'!J572</f>
        <v>0</v>
      </c>
      <c r="J817" s="25">
        <f>'[1]9.ведомства'!K572</f>
        <v>39300</v>
      </c>
      <c r="K817" s="25">
        <f>'[1]9.ведомства'!L572</f>
        <v>39300</v>
      </c>
    </row>
    <row r="818" spans="1:11" ht="102" x14ac:dyDescent="0.25">
      <c r="A818" s="27" t="s">
        <v>727</v>
      </c>
      <c r="B818" s="23" t="s">
        <v>278</v>
      </c>
      <c r="C818" s="23" t="s">
        <v>64</v>
      </c>
      <c r="D818" s="23" t="s">
        <v>728</v>
      </c>
      <c r="E818" s="24"/>
      <c r="F818" s="25">
        <f>SUM(F819:F820)</f>
        <v>6307000</v>
      </c>
      <c r="G818" s="25">
        <f t="shared" ref="G818:K818" si="423">SUM(G819:G820)</f>
        <v>6307000</v>
      </c>
      <c r="H818" s="25">
        <f t="shared" si="423"/>
        <v>0</v>
      </c>
      <c r="I818" s="25">
        <f t="shared" si="423"/>
        <v>0</v>
      </c>
      <c r="J818" s="25">
        <f t="shared" si="423"/>
        <v>6307000</v>
      </c>
      <c r="K818" s="25">
        <f t="shared" si="423"/>
        <v>6307000</v>
      </c>
    </row>
    <row r="819" spans="1:11" ht="76.5" x14ac:dyDescent="0.25">
      <c r="A819" s="27" t="s">
        <v>25</v>
      </c>
      <c r="B819" s="23" t="s">
        <v>278</v>
      </c>
      <c r="C819" s="23" t="s">
        <v>64</v>
      </c>
      <c r="D819" s="23" t="s">
        <v>728</v>
      </c>
      <c r="E819" s="24">
        <v>100</v>
      </c>
      <c r="F819" s="25">
        <f>'[1]9.ведомства'!G574</f>
        <v>4833779</v>
      </c>
      <c r="G819" s="25">
        <f>'[1]9.ведомства'!H574</f>
        <v>4833779</v>
      </c>
      <c r="H819" s="25">
        <f>'[1]9.ведомства'!I574</f>
        <v>0</v>
      </c>
      <c r="I819" s="25">
        <f>'[1]9.ведомства'!J574</f>
        <v>0</v>
      </c>
      <c r="J819" s="25">
        <f>'[1]9.ведомства'!K574</f>
        <v>4833779</v>
      </c>
      <c r="K819" s="25">
        <f>'[1]9.ведомства'!L574</f>
        <v>4833779</v>
      </c>
    </row>
    <row r="820" spans="1:11" ht="25.5" x14ac:dyDescent="0.25">
      <c r="A820" s="27" t="s">
        <v>28</v>
      </c>
      <c r="B820" s="23" t="s">
        <v>278</v>
      </c>
      <c r="C820" s="23" t="s">
        <v>64</v>
      </c>
      <c r="D820" s="23" t="s">
        <v>728</v>
      </c>
      <c r="E820" s="24">
        <v>200</v>
      </c>
      <c r="F820" s="25">
        <f>'[1]9.ведомства'!G575</f>
        <v>1473221</v>
      </c>
      <c r="G820" s="25">
        <f>'[1]9.ведомства'!H575</f>
        <v>1473221</v>
      </c>
      <c r="H820" s="25">
        <f>'[1]9.ведомства'!I575</f>
        <v>0</v>
      </c>
      <c r="I820" s="25">
        <f>'[1]9.ведомства'!J575</f>
        <v>0</v>
      </c>
      <c r="J820" s="25">
        <f>'[1]9.ведомства'!K575</f>
        <v>1473221</v>
      </c>
      <c r="K820" s="25">
        <f>'[1]9.ведомства'!L575</f>
        <v>1473221</v>
      </c>
    </row>
    <row r="821" spans="1:11" x14ac:dyDescent="0.25">
      <c r="A821" s="26" t="s">
        <v>19</v>
      </c>
      <c r="B821" s="23" t="s">
        <v>278</v>
      </c>
      <c r="C821" s="23" t="s">
        <v>64</v>
      </c>
      <c r="D821" s="23" t="s">
        <v>20</v>
      </c>
      <c r="E821" s="24"/>
      <c r="F821" s="25">
        <f>F822</f>
        <v>9518000</v>
      </c>
      <c r="G821" s="25">
        <f t="shared" ref="G821:K821" si="424">G822</f>
        <v>9518000</v>
      </c>
      <c r="H821" s="25">
        <f t="shared" si="424"/>
        <v>0</v>
      </c>
      <c r="I821" s="25">
        <f t="shared" si="424"/>
        <v>0</v>
      </c>
      <c r="J821" s="25">
        <f t="shared" si="424"/>
        <v>9518000</v>
      </c>
      <c r="K821" s="25">
        <f t="shared" si="424"/>
        <v>9518000</v>
      </c>
    </row>
    <row r="822" spans="1:11" ht="38.25" x14ac:dyDescent="0.25">
      <c r="A822" s="26" t="s">
        <v>21</v>
      </c>
      <c r="B822" s="23" t="s">
        <v>278</v>
      </c>
      <c r="C822" s="23" t="s">
        <v>64</v>
      </c>
      <c r="D822" s="23" t="s">
        <v>22</v>
      </c>
      <c r="E822" s="24"/>
      <c r="F822" s="25">
        <f t="shared" ref="F822:K822" si="425">F823+F826+F828+F831</f>
        <v>9518000</v>
      </c>
      <c r="G822" s="25">
        <f t="shared" si="425"/>
        <v>9518000</v>
      </c>
      <c r="H822" s="25">
        <f t="shared" si="425"/>
        <v>0</v>
      </c>
      <c r="I822" s="25">
        <f t="shared" si="425"/>
        <v>0</v>
      </c>
      <c r="J822" s="25">
        <f t="shared" si="425"/>
        <v>9518000</v>
      </c>
      <c r="K822" s="25">
        <f t="shared" si="425"/>
        <v>9518000</v>
      </c>
    </row>
    <row r="823" spans="1:11" ht="63.75" hidden="1" x14ac:dyDescent="0.25">
      <c r="A823" s="27" t="s">
        <v>729</v>
      </c>
      <c r="B823" s="23" t="s">
        <v>278</v>
      </c>
      <c r="C823" s="23" t="s">
        <v>64</v>
      </c>
      <c r="D823" s="23" t="s">
        <v>730</v>
      </c>
      <c r="E823" s="23"/>
      <c r="F823" s="25">
        <f>SUM(F824:F825)</f>
        <v>0</v>
      </c>
      <c r="G823" s="25">
        <f t="shared" ref="G823:K823" si="426">SUM(G824:G825)</f>
        <v>0</v>
      </c>
      <c r="H823" s="25">
        <f t="shared" si="426"/>
        <v>0</v>
      </c>
      <c r="I823" s="25">
        <f t="shared" si="426"/>
        <v>0</v>
      </c>
      <c r="J823" s="25">
        <f t="shared" si="426"/>
        <v>0</v>
      </c>
      <c r="K823" s="25">
        <f t="shared" si="426"/>
        <v>0</v>
      </c>
    </row>
    <row r="824" spans="1:11" ht="25.5" hidden="1" x14ac:dyDescent="0.25">
      <c r="A824" s="27" t="s">
        <v>88</v>
      </c>
      <c r="B824" s="23" t="s">
        <v>278</v>
      </c>
      <c r="C824" s="23" t="s">
        <v>64</v>
      </c>
      <c r="D824" s="23" t="s">
        <v>730</v>
      </c>
      <c r="E824" s="23" t="s">
        <v>363</v>
      </c>
      <c r="F824" s="25">
        <f>'[1]9.ведомства'!G1175</f>
        <v>0</v>
      </c>
      <c r="G824" s="25">
        <f>'[1]9.ведомства'!H1175</f>
        <v>0</v>
      </c>
      <c r="H824" s="25">
        <f>'[1]9.ведомства'!I1175</f>
        <v>0</v>
      </c>
      <c r="I824" s="25">
        <f>'[1]9.ведомства'!J1175</f>
        <v>0</v>
      </c>
      <c r="J824" s="25">
        <f>'[1]9.ведомства'!K1175</f>
        <v>0</v>
      </c>
      <c r="K824" s="25">
        <f>'[1]9.ведомства'!L1175</f>
        <v>0</v>
      </c>
    </row>
    <row r="825" spans="1:11" ht="38.25" hidden="1" x14ac:dyDescent="0.25">
      <c r="A825" s="27" t="s">
        <v>258</v>
      </c>
      <c r="B825" s="23" t="s">
        <v>278</v>
      </c>
      <c r="C825" s="23" t="s">
        <v>64</v>
      </c>
      <c r="D825" s="23" t="s">
        <v>730</v>
      </c>
      <c r="E825" s="23" t="s">
        <v>259</v>
      </c>
      <c r="F825" s="25">
        <f>'[1]9.ведомства'!G1176</f>
        <v>0</v>
      </c>
      <c r="G825" s="25">
        <f>'[1]9.ведомства'!H1176</f>
        <v>0</v>
      </c>
      <c r="H825" s="25">
        <f>'[1]9.ведомства'!I1176</f>
        <v>0</v>
      </c>
      <c r="I825" s="25">
        <f>'[1]9.ведомства'!J1176</f>
        <v>0</v>
      </c>
      <c r="J825" s="25">
        <f>'[1]9.ведомства'!K1176</f>
        <v>0</v>
      </c>
      <c r="K825" s="25">
        <f>'[1]9.ведомства'!L1176</f>
        <v>0</v>
      </c>
    </row>
    <row r="826" spans="1:11" ht="102" x14ac:dyDescent="0.25">
      <c r="A826" s="27" t="s">
        <v>731</v>
      </c>
      <c r="B826" s="23" t="s">
        <v>278</v>
      </c>
      <c r="C826" s="23" t="s">
        <v>64</v>
      </c>
      <c r="D826" s="23" t="s">
        <v>732</v>
      </c>
      <c r="E826" s="24"/>
      <c r="F826" s="25">
        <f>F827</f>
        <v>324000</v>
      </c>
      <c r="G826" s="25">
        <f t="shared" ref="G826:K826" si="427">G827</f>
        <v>324000</v>
      </c>
      <c r="H826" s="25">
        <f t="shared" si="427"/>
        <v>0</v>
      </c>
      <c r="I826" s="25">
        <f t="shared" si="427"/>
        <v>0</v>
      </c>
      <c r="J826" s="25">
        <f t="shared" si="427"/>
        <v>324000</v>
      </c>
      <c r="K826" s="25">
        <f t="shared" si="427"/>
        <v>324000</v>
      </c>
    </row>
    <row r="827" spans="1:11" ht="76.5" x14ac:dyDescent="0.25">
      <c r="A827" s="27" t="s">
        <v>25</v>
      </c>
      <c r="B827" s="23" t="s">
        <v>278</v>
      </c>
      <c r="C827" s="23" t="s">
        <v>64</v>
      </c>
      <c r="D827" s="23" t="s">
        <v>732</v>
      </c>
      <c r="E827" s="24">
        <v>100</v>
      </c>
      <c r="F827" s="25">
        <f>'[1]9.ведомства'!G276</f>
        <v>324000</v>
      </c>
      <c r="G827" s="25">
        <f>'[1]9.ведомства'!H276</f>
        <v>324000</v>
      </c>
      <c r="H827" s="25">
        <f>'[1]9.ведомства'!I276</f>
        <v>0</v>
      </c>
      <c r="I827" s="25">
        <f>'[1]9.ведомства'!J276</f>
        <v>0</v>
      </c>
      <c r="J827" s="25">
        <f>'[1]9.ведомства'!K276</f>
        <v>324000</v>
      </c>
      <c r="K827" s="25">
        <f>'[1]9.ведомства'!L276</f>
        <v>324000</v>
      </c>
    </row>
    <row r="828" spans="1:11" ht="63.75" x14ac:dyDescent="0.25">
      <c r="A828" s="27" t="s">
        <v>733</v>
      </c>
      <c r="B828" s="23" t="s">
        <v>278</v>
      </c>
      <c r="C828" s="23" t="s">
        <v>64</v>
      </c>
      <c r="D828" s="23" t="s">
        <v>734</v>
      </c>
      <c r="E828" s="24"/>
      <c r="F828" s="25">
        <f>SUM(F829:F830)</f>
        <v>1802000</v>
      </c>
      <c r="G828" s="25">
        <f t="shared" ref="G828:K828" si="428">SUM(G829:G830)</f>
        <v>1802000</v>
      </c>
      <c r="H828" s="25">
        <f t="shared" si="428"/>
        <v>0</v>
      </c>
      <c r="I828" s="25">
        <f t="shared" si="428"/>
        <v>0</v>
      </c>
      <c r="J828" s="25">
        <f t="shared" si="428"/>
        <v>1802000</v>
      </c>
      <c r="K828" s="25">
        <f t="shared" si="428"/>
        <v>1802000</v>
      </c>
    </row>
    <row r="829" spans="1:11" ht="76.5" x14ac:dyDescent="0.25">
      <c r="A829" s="27" t="s">
        <v>25</v>
      </c>
      <c r="B829" s="23" t="s">
        <v>278</v>
      </c>
      <c r="C829" s="23" t="s">
        <v>64</v>
      </c>
      <c r="D829" s="23" t="s">
        <v>734</v>
      </c>
      <c r="E829" s="24">
        <v>100</v>
      </c>
      <c r="F829" s="45">
        <f>'[1]9.ведомства'!G278</f>
        <v>1646562</v>
      </c>
      <c r="G829" s="45">
        <f>'[1]9.ведомства'!H278</f>
        <v>1646562</v>
      </c>
      <c r="H829" s="45">
        <f>'[1]9.ведомства'!I278</f>
        <v>0</v>
      </c>
      <c r="I829" s="45">
        <f>'[1]9.ведомства'!J278</f>
        <v>0</v>
      </c>
      <c r="J829" s="45">
        <f>'[1]9.ведомства'!K278</f>
        <v>1646562</v>
      </c>
      <c r="K829" s="45">
        <f>'[1]9.ведомства'!L278</f>
        <v>1646562</v>
      </c>
    </row>
    <row r="830" spans="1:11" ht="25.5" x14ac:dyDescent="0.25">
      <c r="A830" s="27" t="s">
        <v>28</v>
      </c>
      <c r="B830" s="23" t="s">
        <v>278</v>
      </c>
      <c r="C830" s="23" t="s">
        <v>64</v>
      </c>
      <c r="D830" s="23" t="s">
        <v>734</v>
      </c>
      <c r="E830" s="24">
        <v>200</v>
      </c>
      <c r="F830" s="45">
        <f>'[1]9.ведомства'!G279</f>
        <v>155438</v>
      </c>
      <c r="G830" s="45">
        <f>'[1]9.ведомства'!H279</f>
        <v>155438</v>
      </c>
      <c r="H830" s="45">
        <f>'[1]9.ведомства'!I279</f>
        <v>0</v>
      </c>
      <c r="I830" s="45">
        <f>'[1]9.ведомства'!J279</f>
        <v>0</v>
      </c>
      <c r="J830" s="45">
        <f>'[1]9.ведомства'!K279</f>
        <v>155438</v>
      </c>
      <c r="K830" s="45">
        <f>'[1]9.ведомства'!L279</f>
        <v>155438</v>
      </c>
    </row>
    <row r="831" spans="1:11" ht="76.5" x14ac:dyDescent="0.25">
      <c r="A831" s="27" t="s">
        <v>735</v>
      </c>
      <c r="B831" s="23" t="s">
        <v>278</v>
      </c>
      <c r="C831" s="23" t="s">
        <v>64</v>
      </c>
      <c r="D831" s="23" t="s">
        <v>736</v>
      </c>
      <c r="E831" s="23"/>
      <c r="F831" s="45">
        <f>SUM(F832:F833)</f>
        <v>7392000</v>
      </c>
      <c r="G831" s="45">
        <f t="shared" ref="G831:K831" si="429">SUM(G832:G833)</f>
        <v>7392000</v>
      </c>
      <c r="H831" s="45">
        <f t="shared" si="429"/>
        <v>0</v>
      </c>
      <c r="I831" s="45">
        <f t="shared" si="429"/>
        <v>0</v>
      </c>
      <c r="J831" s="45">
        <f t="shared" si="429"/>
        <v>7392000</v>
      </c>
      <c r="K831" s="45">
        <f t="shared" si="429"/>
        <v>7392000</v>
      </c>
    </row>
    <row r="832" spans="1:11" ht="25.5" hidden="1" x14ac:dyDescent="0.25">
      <c r="A832" s="27" t="s">
        <v>88</v>
      </c>
      <c r="B832" s="23" t="s">
        <v>278</v>
      </c>
      <c r="C832" s="23" t="s">
        <v>64</v>
      </c>
      <c r="D832" s="23" t="s">
        <v>736</v>
      </c>
      <c r="E832" s="23" t="s">
        <v>363</v>
      </c>
      <c r="F832" s="45">
        <f>'[1]9.ведомства'!G1178</f>
        <v>0</v>
      </c>
      <c r="G832" s="45">
        <f>'[1]9.ведомства'!H1178</f>
        <v>0</v>
      </c>
      <c r="H832" s="45">
        <f>'[1]9.ведомства'!I1178</f>
        <v>0</v>
      </c>
      <c r="I832" s="45">
        <f>'[1]9.ведомства'!J1178</f>
        <v>0</v>
      </c>
      <c r="J832" s="45">
        <f>'[1]9.ведомства'!K1178</f>
        <v>0</v>
      </c>
      <c r="K832" s="45">
        <f>'[1]9.ведомства'!L1178</f>
        <v>0</v>
      </c>
    </row>
    <row r="833" spans="1:11" ht="38.25" x14ac:dyDescent="0.25">
      <c r="A833" s="27" t="s">
        <v>258</v>
      </c>
      <c r="B833" s="23" t="s">
        <v>278</v>
      </c>
      <c r="C833" s="23" t="s">
        <v>64</v>
      </c>
      <c r="D833" s="23" t="s">
        <v>736</v>
      </c>
      <c r="E833" s="23" t="s">
        <v>259</v>
      </c>
      <c r="F833" s="45">
        <f>'[1]9.ведомства'!G1179</f>
        <v>7392000</v>
      </c>
      <c r="G833" s="45">
        <f>'[1]9.ведомства'!H1179</f>
        <v>7392000</v>
      </c>
      <c r="H833" s="45">
        <f>'[1]9.ведомства'!I1179</f>
        <v>0</v>
      </c>
      <c r="I833" s="45">
        <f>'[1]9.ведомства'!J1179</f>
        <v>0</v>
      </c>
      <c r="J833" s="45">
        <f>'[1]9.ведомства'!K1179</f>
        <v>7392000</v>
      </c>
      <c r="K833" s="45">
        <f>'[1]9.ведомства'!L1179</f>
        <v>7392000</v>
      </c>
    </row>
    <row r="834" spans="1:11" ht="25.5" x14ac:dyDescent="0.25">
      <c r="A834" s="46" t="s">
        <v>737</v>
      </c>
      <c r="B834" s="23" t="s">
        <v>278</v>
      </c>
      <c r="C834" s="23" t="s">
        <v>90</v>
      </c>
      <c r="D834" s="23"/>
      <c r="E834" s="23"/>
      <c r="F834" s="25">
        <f>F835</f>
        <v>2374283.16</v>
      </c>
      <c r="G834" s="25">
        <f t="shared" ref="G834:K835" si="430">G835</f>
        <v>659683.16</v>
      </c>
      <c r="H834" s="25">
        <f t="shared" si="430"/>
        <v>-1079783.1600000001</v>
      </c>
      <c r="I834" s="25">
        <f t="shared" si="430"/>
        <v>-659683.16</v>
      </c>
      <c r="J834" s="25">
        <f t="shared" si="430"/>
        <v>1294500</v>
      </c>
      <c r="K834" s="25">
        <f t="shared" si="430"/>
        <v>0</v>
      </c>
    </row>
    <row r="835" spans="1:11" ht="25.5" x14ac:dyDescent="0.25">
      <c r="A835" s="22" t="s">
        <v>196</v>
      </c>
      <c r="B835" s="23" t="s">
        <v>278</v>
      </c>
      <c r="C835" s="23" t="s">
        <v>90</v>
      </c>
      <c r="D835" s="23" t="s">
        <v>113</v>
      </c>
      <c r="E835" s="23"/>
      <c r="F835" s="25">
        <f>F836</f>
        <v>2374283.16</v>
      </c>
      <c r="G835" s="25">
        <f t="shared" si="430"/>
        <v>659683.16</v>
      </c>
      <c r="H835" s="25">
        <f t="shared" si="430"/>
        <v>-1079783.1600000001</v>
      </c>
      <c r="I835" s="25">
        <f t="shared" si="430"/>
        <v>-659683.16</v>
      </c>
      <c r="J835" s="25">
        <f t="shared" si="430"/>
        <v>1294500</v>
      </c>
      <c r="K835" s="25">
        <f t="shared" si="430"/>
        <v>0</v>
      </c>
    </row>
    <row r="836" spans="1:11" ht="25.5" x14ac:dyDescent="0.25">
      <c r="A836" s="27" t="s">
        <v>475</v>
      </c>
      <c r="B836" s="23" t="s">
        <v>278</v>
      </c>
      <c r="C836" s="23" t="s">
        <v>90</v>
      </c>
      <c r="D836" s="23" t="s">
        <v>476</v>
      </c>
      <c r="E836" s="23"/>
      <c r="F836" s="25">
        <f>F837+F841</f>
        <v>2374283.16</v>
      </c>
      <c r="G836" s="25">
        <f t="shared" ref="G836:K836" si="431">G837+G841</f>
        <v>659683.16</v>
      </c>
      <c r="H836" s="25">
        <f t="shared" si="431"/>
        <v>-1079783.1600000001</v>
      </c>
      <c r="I836" s="25">
        <f t="shared" si="431"/>
        <v>-659683.16</v>
      </c>
      <c r="J836" s="25">
        <f t="shared" si="431"/>
        <v>1294500</v>
      </c>
      <c r="K836" s="25">
        <f t="shared" si="431"/>
        <v>0</v>
      </c>
    </row>
    <row r="837" spans="1:11" ht="51" hidden="1" x14ac:dyDescent="0.25">
      <c r="A837" s="47" t="s">
        <v>738</v>
      </c>
      <c r="B837" s="23" t="s">
        <v>278</v>
      </c>
      <c r="C837" s="23" t="s">
        <v>90</v>
      </c>
      <c r="D837" s="23" t="s">
        <v>739</v>
      </c>
      <c r="E837" s="24"/>
      <c r="F837" s="25">
        <f>F838</f>
        <v>0</v>
      </c>
      <c r="G837" s="25">
        <f t="shared" ref="G837:K837" si="432">G838</f>
        <v>0</v>
      </c>
      <c r="H837" s="25">
        <f t="shared" si="432"/>
        <v>0</v>
      </c>
      <c r="I837" s="25">
        <f t="shared" si="432"/>
        <v>0</v>
      </c>
      <c r="J837" s="25">
        <f t="shared" si="432"/>
        <v>0</v>
      </c>
      <c r="K837" s="25">
        <f t="shared" si="432"/>
        <v>0</v>
      </c>
    </row>
    <row r="838" spans="1:11" ht="38.25" hidden="1" x14ac:dyDescent="0.25">
      <c r="A838" s="27" t="s">
        <v>156</v>
      </c>
      <c r="B838" s="23" t="s">
        <v>278</v>
      </c>
      <c r="C838" s="23" t="s">
        <v>90</v>
      </c>
      <c r="D838" s="23" t="s">
        <v>740</v>
      </c>
      <c r="E838" s="24"/>
      <c r="F838" s="25">
        <f>SUM(F839:F840)</f>
        <v>0</v>
      </c>
      <c r="G838" s="25">
        <f t="shared" ref="G838:K838" si="433">SUM(G839:G840)</f>
        <v>0</v>
      </c>
      <c r="H838" s="25">
        <f t="shared" si="433"/>
        <v>0</v>
      </c>
      <c r="I838" s="25">
        <f t="shared" si="433"/>
        <v>0</v>
      </c>
      <c r="J838" s="25">
        <f t="shared" si="433"/>
        <v>0</v>
      </c>
      <c r="K838" s="25">
        <f t="shared" si="433"/>
        <v>0</v>
      </c>
    </row>
    <row r="839" spans="1:11" ht="38.25" hidden="1" x14ac:dyDescent="0.25">
      <c r="A839" s="27" t="s">
        <v>120</v>
      </c>
      <c r="B839" s="23" t="s">
        <v>278</v>
      </c>
      <c r="C839" s="23" t="s">
        <v>90</v>
      </c>
      <c r="D839" s="23" t="s">
        <v>740</v>
      </c>
      <c r="E839" s="24">
        <v>600</v>
      </c>
      <c r="F839" s="25">
        <f>'[1]9.ведомства'!G285</f>
        <v>0</v>
      </c>
      <c r="G839" s="25">
        <f>'[1]9.ведомства'!H285</f>
        <v>0</v>
      </c>
      <c r="H839" s="25">
        <f>'[1]9.ведомства'!I285</f>
        <v>0</v>
      </c>
      <c r="I839" s="25">
        <f>'[1]9.ведомства'!J285</f>
        <v>0</v>
      </c>
      <c r="J839" s="25">
        <f>'[1]9.ведомства'!K285</f>
        <v>0</v>
      </c>
      <c r="K839" s="25">
        <f>'[1]9.ведомства'!L285</f>
        <v>0</v>
      </c>
    </row>
    <row r="840" spans="1:11" hidden="1" x14ac:dyDescent="0.25">
      <c r="A840" s="27" t="s">
        <v>60</v>
      </c>
      <c r="B840" s="23" t="s">
        <v>278</v>
      </c>
      <c r="C840" s="23" t="s">
        <v>90</v>
      </c>
      <c r="D840" s="23" t="s">
        <v>740</v>
      </c>
      <c r="E840" s="24">
        <v>800</v>
      </c>
      <c r="F840" s="25">
        <f>'[1]9.ведомства'!G286</f>
        <v>0</v>
      </c>
      <c r="G840" s="25">
        <f>'[1]9.ведомства'!H286</f>
        <v>0</v>
      </c>
      <c r="H840" s="25">
        <f>'[1]9.ведомства'!I286</f>
        <v>0</v>
      </c>
      <c r="I840" s="25">
        <f>'[1]9.ведомства'!J286</f>
        <v>0</v>
      </c>
      <c r="J840" s="25">
        <f>'[1]9.ведомства'!K286</f>
        <v>0</v>
      </c>
      <c r="K840" s="25">
        <f>'[1]9.ведомства'!L286</f>
        <v>0</v>
      </c>
    </row>
    <row r="841" spans="1:11" ht="25.5" x14ac:dyDescent="0.25">
      <c r="A841" s="27" t="s">
        <v>477</v>
      </c>
      <c r="B841" s="23" t="s">
        <v>278</v>
      </c>
      <c r="C841" s="23" t="s">
        <v>90</v>
      </c>
      <c r="D841" s="23" t="s">
        <v>478</v>
      </c>
      <c r="E841" s="23"/>
      <c r="F841" s="25">
        <f>F844+F842+F847</f>
        <v>2374283.16</v>
      </c>
      <c r="G841" s="25">
        <f t="shared" ref="G841:K841" si="434">G844+G842+G847</f>
        <v>659683.16</v>
      </c>
      <c r="H841" s="25">
        <f t="shared" si="434"/>
        <v>-1079783.1600000001</v>
      </c>
      <c r="I841" s="25">
        <f t="shared" si="434"/>
        <v>-659683.16</v>
      </c>
      <c r="J841" s="25">
        <f t="shared" si="434"/>
        <v>1294500</v>
      </c>
      <c r="K841" s="25">
        <f t="shared" si="434"/>
        <v>0</v>
      </c>
    </row>
    <row r="842" spans="1:11" ht="38.25" hidden="1" x14ac:dyDescent="0.25">
      <c r="A842" s="27" t="s">
        <v>479</v>
      </c>
      <c r="B842" s="23" t="s">
        <v>278</v>
      </c>
      <c r="C842" s="23" t="s">
        <v>90</v>
      </c>
      <c r="D842" s="23" t="s">
        <v>741</v>
      </c>
      <c r="E842" s="23"/>
      <c r="F842" s="25">
        <f>F843</f>
        <v>659683.16</v>
      </c>
      <c r="G842" s="25">
        <f t="shared" ref="G842:K842" si="435">G843</f>
        <v>659683.16</v>
      </c>
      <c r="H842" s="25">
        <f t="shared" si="435"/>
        <v>-659683.16</v>
      </c>
      <c r="I842" s="25">
        <f t="shared" si="435"/>
        <v>-659683.16</v>
      </c>
      <c r="J842" s="25">
        <f t="shared" si="435"/>
        <v>0</v>
      </c>
      <c r="K842" s="25">
        <f t="shared" si="435"/>
        <v>0</v>
      </c>
    </row>
    <row r="843" spans="1:11" ht="38.25" hidden="1" x14ac:dyDescent="0.25">
      <c r="A843" s="27" t="s">
        <v>120</v>
      </c>
      <c r="B843" s="23" t="s">
        <v>278</v>
      </c>
      <c r="C843" s="23" t="s">
        <v>90</v>
      </c>
      <c r="D843" s="23" t="s">
        <v>741</v>
      </c>
      <c r="E843" s="23" t="s">
        <v>287</v>
      </c>
      <c r="F843" s="25">
        <f>'[1]9.ведомства'!G727+'[1]9.ведомства'!G581</f>
        <v>659683.16</v>
      </c>
      <c r="G843" s="25">
        <f>'[1]9.ведомства'!H727+'[1]9.ведомства'!H581</f>
        <v>659683.16</v>
      </c>
      <c r="H843" s="25">
        <f>'[1]9.ведомства'!I727+'[1]9.ведомства'!I581</f>
        <v>-659683.16</v>
      </c>
      <c r="I843" s="25">
        <f>'[1]9.ведомства'!J727+'[1]9.ведомства'!J581</f>
        <v>-659683.16</v>
      </c>
      <c r="J843" s="25">
        <f>'[1]9.ведомства'!K727+'[1]9.ведомства'!K581</f>
        <v>0</v>
      </c>
      <c r="K843" s="25">
        <f>'[1]9.ведомства'!L727+'[1]9.ведомства'!L581</f>
        <v>0</v>
      </c>
    </row>
    <row r="844" spans="1:11" ht="25.5" x14ac:dyDescent="0.25">
      <c r="A844" s="28" t="s">
        <v>124</v>
      </c>
      <c r="B844" s="23" t="s">
        <v>278</v>
      </c>
      <c r="C844" s="23" t="s">
        <v>90</v>
      </c>
      <c r="D844" s="23" t="s">
        <v>742</v>
      </c>
      <c r="E844" s="23"/>
      <c r="F844" s="25">
        <f>SUM(F845:F846)</f>
        <v>984500</v>
      </c>
      <c r="G844" s="25">
        <f t="shared" ref="G844:K844" si="436">SUM(G845:G846)</f>
        <v>0</v>
      </c>
      <c r="H844" s="25">
        <f t="shared" si="436"/>
        <v>0</v>
      </c>
      <c r="I844" s="25">
        <f t="shared" si="436"/>
        <v>0</v>
      </c>
      <c r="J844" s="25">
        <f t="shared" si="436"/>
        <v>984500</v>
      </c>
      <c r="K844" s="25">
        <f t="shared" si="436"/>
        <v>0</v>
      </c>
    </row>
    <row r="845" spans="1:11" ht="25.5" x14ac:dyDescent="0.25">
      <c r="A845" s="27" t="s">
        <v>28</v>
      </c>
      <c r="B845" s="23" t="s">
        <v>278</v>
      </c>
      <c r="C845" s="23" t="s">
        <v>90</v>
      </c>
      <c r="D845" s="23" t="s">
        <v>742</v>
      </c>
      <c r="E845" s="23" t="s">
        <v>29</v>
      </c>
      <c r="F845" s="25">
        <f>'[1]9.ведомства'!G969</f>
        <v>200000</v>
      </c>
      <c r="G845" s="25">
        <f>'[1]9.ведомства'!H969</f>
        <v>0</v>
      </c>
      <c r="H845" s="25">
        <f>'[1]9.ведомства'!I969</f>
        <v>0</v>
      </c>
      <c r="I845" s="25">
        <f>'[1]9.ведомства'!J969</f>
        <v>0</v>
      </c>
      <c r="J845" s="25">
        <f>'[1]9.ведомства'!K969</f>
        <v>200000</v>
      </c>
      <c r="K845" s="25">
        <f>'[1]9.ведомства'!L969</f>
        <v>0</v>
      </c>
    </row>
    <row r="846" spans="1:11" ht="38.25" x14ac:dyDescent="0.25">
      <c r="A846" s="27" t="s">
        <v>120</v>
      </c>
      <c r="B846" s="23" t="s">
        <v>278</v>
      </c>
      <c r="C846" s="23" t="s">
        <v>90</v>
      </c>
      <c r="D846" s="23" t="s">
        <v>742</v>
      </c>
      <c r="E846" s="23" t="s">
        <v>287</v>
      </c>
      <c r="F846" s="25">
        <f>'[1]9.ведомства'!G583+'[1]9.ведомства'!G729</f>
        <v>784500</v>
      </c>
      <c r="G846" s="25">
        <f>'[1]9.ведомства'!H583+'[1]9.ведомства'!H729</f>
        <v>0</v>
      </c>
      <c r="H846" s="25">
        <f>'[1]9.ведомства'!I583+'[1]9.ведомства'!I729</f>
        <v>0</v>
      </c>
      <c r="I846" s="25">
        <f>'[1]9.ведомства'!J583+'[1]9.ведомства'!J729</f>
        <v>0</v>
      </c>
      <c r="J846" s="25">
        <f>'[1]9.ведомства'!K583+'[1]9.ведомства'!K729</f>
        <v>784500</v>
      </c>
      <c r="K846" s="25">
        <f>'[1]9.ведомства'!L583+'[1]9.ведомства'!L729</f>
        <v>0</v>
      </c>
    </row>
    <row r="847" spans="1:11" ht="51" x14ac:dyDescent="0.25">
      <c r="A847" s="27" t="s">
        <v>481</v>
      </c>
      <c r="B847" s="23" t="s">
        <v>278</v>
      </c>
      <c r="C847" s="23" t="s">
        <v>90</v>
      </c>
      <c r="D847" s="23" t="s">
        <v>482</v>
      </c>
      <c r="E847" s="23"/>
      <c r="F847" s="25">
        <f>F848</f>
        <v>730100</v>
      </c>
      <c r="G847" s="25">
        <f t="shared" ref="G847:K847" si="437">G848</f>
        <v>0</v>
      </c>
      <c r="H847" s="25">
        <f t="shared" si="437"/>
        <v>-420100</v>
      </c>
      <c r="I847" s="25">
        <f t="shared" si="437"/>
        <v>0</v>
      </c>
      <c r="J847" s="25">
        <f t="shared" si="437"/>
        <v>310000</v>
      </c>
      <c r="K847" s="25">
        <f t="shared" si="437"/>
        <v>0</v>
      </c>
    </row>
    <row r="848" spans="1:11" ht="38.25" x14ac:dyDescent="0.25">
      <c r="A848" s="27" t="s">
        <v>120</v>
      </c>
      <c r="B848" s="23" t="s">
        <v>278</v>
      </c>
      <c r="C848" s="23" t="s">
        <v>90</v>
      </c>
      <c r="D848" s="23" t="s">
        <v>482</v>
      </c>
      <c r="E848" s="23" t="s">
        <v>287</v>
      </c>
      <c r="F848" s="25">
        <f>'[1]9.ведомства'!G731+'[1]9.ведомства'!G585</f>
        <v>730100</v>
      </c>
      <c r="G848" s="25">
        <f>'[1]9.ведомства'!H731+'[1]9.ведомства'!H585</f>
        <v>0</v>
      </c>
      <c r="H848" s="25">
        <f>'[1]9.ведомства'!I731+'[1]9.ведомства'!I585</f>
        <v>-420100</v>
      </c>
      <c r="I848" s="25">
        <f>'[1]9.ведомства'!J731+'[1]9.ведомства'!J585</f>
        <v>0</v>
      </c>
      <c r="J848" s="25">
        <f>'[1]9.ведомства'!K731+'[1]9.ведомства'!K585</f>
        <v>310000</v>
      </c>
      <c r="K848" s="25">
        <f>'[1]9.ведомства'!L731+'[1]9.ведомства'!L585</f>
        <v>0</v>
      </c>
    </row>
    <row r="849" spans="1:11" x14ac:dyDescent="0.25">
      <c r="A849" s="27" t="s">
        <v>743</v>
      </c>
      <c r="B849" s="23" t="s">
        <v>107</v>
      </c>
      <c r="C849" s="23"/>
      <c r="D849" s="23"/>
      <c r="E849" s="24"/>
      <c r="F849" s="45">
        <f t="shared" ref="F849:K853" si="438">F850</f>
        <v>1700000</v>
      </c>
      <c r="G849" s="45">
        <f t="shared" si="438"/>
        <v>0</v>
      </c>
      <c r="H849" s="45">
        <f t="shared" si="438"/>
        <v>0</v>
      </c>
      <c r="I849" s="45">
        <f t="shared" si="438"/>
        <v>0</v>
      </c>
      <c r="J849" s="45">
        <f t="shared" si="438"/>
        <v>1700000</v>
      </c>
      <c r="K849" s="45">
        <f t="shared" si="438"/>
        <v>0</v>
      </c>
    </row>
    <row r="850" spans="1:11" ht="25.5" x14ac:dyDescent="0.25">
      <c r="A850" s="27" t="s">
        <v>744</v>
      </c>
      <c r="B850" s="23" t="s">
        <v>107</v>
      </c>
      <c r="C850" s="23" t="s">
        <v>211</v>
      </c>
      <c r="D850" s="23"/>
      <c r="E850" s="24"/>
      <c r="F850" s="45">
        <f t="shared" si="438"/>
        <v>1700000</v>
      </c>
      <c r="G850" s="45">
        <f t="shared" si="438"/>
        <v>0</v>
      </c>
      <c r="H850" s="45">
        <f t="shared" si="438"/>
        <v>0</v>
      </c>
      <c r="I850" s="45">
        <f t="shared" si="438"/>
        <v>0</v>
      </c>
      <c r="J850" s="45">
        <f t="shared" si="438"/>
        <v>1700000</v>
      </c>
      <c r="K850" s="45">
        <f t="shared" si="438"/>
        <v>0</v>
      </c>
    </row>
    <row r="851" spans="1:11" ht="25.5" x14ac:dyDescent="0.25">
      <c r="A851" s="22" t="s">
        <v>196</v>
      </c>
      <c r="B851" s="23" t="s">
        <v>107</v>
      </c>
      <c r="C851" s="23" t="s">
        <v>211</v>
      </c>
      <c r="D851" s="23" t="s">
        <v>113</v>
      </c>
      <c r="E851" s="24"/>
      <c r="F851" s="45">
        <f t="shared" si="438"/>
        <v>1700000</v>
      </c>
      <c r="G851" s="45">
        <f t="shared" si="438"/>
        <v>0</v>
      </c>
      <c r="H851" s="45">
        <f t="shared" si="438"/>
        <v>0</v>
      </c>
      <c r="I851" s="45">
        <f t="shared" si="438"/>
        <v>0</v>
      </c>
      <c r="J851" s="45">
        <f t="shared" si="438"/>
        <v>1700000</v>
      </c>
      <c r="K851" s="45">
        <f t="shared" si="438"/>
        <v>0</v>
      </c>
    </row>
    <row r="852" spans="1:11" ht="51" x14ac:dyDescent="0.25">
      <c r="A852" s="27" t="s">
        <v>745</v>
      </c>
      <c r="B852" s="23" t="s">
        <v>107</v>
      </c>
      <c r="C852" s="23" t="s">
        <v>211</v>
      </c>
      <c r="D852" s="23" t="s">
        <v>746</v>
      </c>
      <c r="E852" s="24"/>
      <c r="F852" s="45">
        <f t="shared" si="438"/>
        <v>1700000</v>
      </c>
      <c r="G852" s="45">
        <f t="shared" si="438"/>
        <v>0</v>
      </c>
      <c r="H852" s="45">
        <f t="shared" si="438"/>
        <v>0</v>
      </c>
      <c r="I852" s="45">
        <f t="shared" si="438"/>
        <v>0</v>
      </c>
      <c r="J852" s="45">
        <f t="shared" si="438"/>
        <v>1700000</v>
      </c>
      <c r="K852" s="45">
        <f t="shared" si="438"/>
        <v>0</v>
      </c>
    </row>
    <row r="853" spans="1:11" ht="51" x14ac:dyDescent="0.25">
      <c r="A853" s="27" t="s">
        <v>747</v>
      </c>
      <c r="B853" s="23" t="s">
        <v>107</v>
      </c>
      <c r="C853" s="23" t="s">
        <v>211</v>
      </c>
      <c r="D853" s="23" t="s">
        <v>748</v>
      </c>
      <c r="E853" s="24"/>
      <c r="F853" s="45">
        <f t="shared" si="438"/>
        <v>1700000</v>
      </c>
      <c r="G853" s="45">
        <f t="shared" si="438"/>
        <v>0</v>
      </c>
      <c r="H853" s="45">
        <f t="shared" si="438"/>
        <v>0</v>
      </c>
      <c r="I853" s="45">
        <f t="shared" si="438"/>
        <v>0</v>
      </c>
      <c r="J853" s="45">
        <f t="shared" si="438"/>
        <v>1700000</v>
      </c>
      <c r="K853" s="45">
        <f t="shared" si="438"/>
        <v>0</v>
      </c>
    </row>
    <row r="854" spans="1:11" ht="25.5" x14ac:dyDescent="0.25">
      <c r="A854" s="28" t="s">
        <v>124</v>
      </c>
      <c r="B854" s="23" t="s">
        <v>107</v>
      </c>
      <c r="C854" s="23" t="s">
        <v>211</v>
      </c>
      <c r="D854" s="23" t="s">
        <v>749</v>
      </c>
      <c r="E854" s="24"/>
      <c r="F854" s="45">
        <f>SUM(F855:F856)</f>
        <v>1700000</v>
      </c>
      <c r="G854" s="45">
        <f t="shared" ref="G854:K854" si="439">SUM(G855:G856)</f>
        <v>0</v>
      </c>
      <c r="H854" s="45">
        <f t="shared" si="439"/>
        <v>0</v>
      </c>
      <c r="I854" s="45">
        <f t="shared" si="439"/>
        <v>0</v>
      </c>
      <c r="J854" s="45">
        <f t="shared" si="439"/>
        <v>1700000</v>
      </c>
      <c r="K854" s="45">
        <f t="shared" si="439"/>
        <v>0</v>
      </c>
    </row>
    <row r="855" spans="1:11" ht="76.5" x14ac:dyDescent="0.25">
      <c r="A855" s="27" t="s">
        <v>25</v>
      </c>
      <c r="B855" s="23" t="s">
        <v>107</v>
      </c>
      <c r="C855" s="23" t="s">
        <v>211</v>
      </c>
      <c r="D855" s="23" t="s">
        <v>749</v>
      </c>
      <c r="E855" s="24">
        <v>100</v>
      </c>
      <c r="F855" s="45">
        <f>'[1]9.ведомства'!G293</f>
        <v>389480</v>
      </c>
      <c r="G855" s="45">
        <f>'[1]9.ведомства'!H293</f>
        <v>0</v>
      </c>
      <c r="H855" s="45">
        <f>'[1]9.ведомства'!I293</f>
        <v>0</v>
      </c>
      <c r="I855" s="45">
        <f>'[1]9.ведомства'!J293</f>
        <v>0</v>
      </c>
      <c r="J855" s="45">
        <f>'[1]9.ведомства'!K293</f>
        <v>389480</v>
      </c>
      <c r="K855" s="45">
        <f>'[1]9.ведомства'!L293</f>
        <v>0</v>
      </c>
    </row>
    <row r="856" spans="1:11" ht="25.5" x14ac:dyDescent="0.25">
      <c r="A856" s="27" t="s">
        <v>28</v>
      </c>
      <c r="B856" s="23" t="s">
        <v>107</v>
      </c>
      <c r="C856" s="23" t="s">
        <v>211</v>
      </c>
      <c r="D856" s="23" t="s">
        <v>749</v>
      </c>
      <c r="E856" s="24">
        <v>200</v>
      </c>
      <c r="F856" s="45">
        <f>'[1]9.ведомства'!G294</f>
        <v>1310520</v>
      </c>
      <c r="G856" s="45">
        <f>'[1]9.ведомства'!H294</f>
        <v>0</v>
      </c>
      <c r="H856" s="45">
        <f>'[1]9.ведомства'!I294</f>
        <v>0</v>
      </c>
      <c r="I856" s="45">
        <f>'[1]9.ведомства'!J294</f>
        <v>0</v>
      </c>
      <c r="J856" s="45">
        <f>'[1]9.ведомства'!K294</f>
        <v>1310520</v>
      </c>
      <c r="K856" s="45">
        <f>'[1]9.ведомства'!L294</f>
        <v>0</v>
      </c>
    </row>
    <row r="857" spans="1:11" x14ac:dyDescent="0.25">
      <c r="A857" s="27" t="s">
        <v>750</v>
      </c>
      <c r="B857" s="23" t="s">
        <v>296</v>
      </c>
      <c r="C857" s="23"/>
      <c r="D857" s="23"/>
      <c r="E857" s="24"/>
      <c r="F857" s="45">
        <f>F858+F865</f>
        <v>15959220.1</v>
      </c>
      <c r="G857" s="45">
        <f t="shared" ref="G857:K857" si="440">G858+G865</f>
        <v>0</v>
      </c>
      <c r="H857" s="45">
        <f t="shared" si="440"/>
        <v>0</v>
      </c>
      <c r="I857" s="45">
        <f t="shared" si="440"/>
        <v>0</v>
      </c>
      <c r="J857" s="45">
        <f t="shared" si="440"/>
        <v>15959220.1</v>
      </c>
      <c r="K857" s="45">
        <f t="shared" si="440"/>
        <v>0</v>
      </c>
    </row>
    <row r="858" spans="1:11" x14ac:dyDescent="0.25">
      <c r="A858" s="27" t="s">
        <v>751</v>
      </c>
      <c r="B858" s="23" t="s">
        <v>296</v>
      </c>
      <c r="C858" s="23" t="s">
        <v>16</v>
      </c>
      <c r="D858" s="23"/>
      <c r="E858" s="24"/>
      <c r="F858" s="45">
        <f>F859</f>
        <v>5372323.3300000001</v>
      </c>
      <c r="G858" s="45">
        <f t="shared" ref="G858:K859" si="441">G859</f>
        <v>0</v>
      </c>
      <c r="H858" s="45">
        <f t="shared" si="441"/>
        <v>0</v>
      </c>
      <c r="I858" s="45">
        <f t="shared" si="441"/>
        <v>0</v>
      </c>
      <c r="J858" s="45">
        <f t="shared" si="441"/>
        <v>5372323.3300000001</v>
      </c>
      <c r="K858" s="45">
        <f t="shared" si="441"/>
        <v>0</v>
      </c>
    </row>
    <row r="859" spans="1:11" x14ac:dyDescent="0.25">
      <c r="A859" s="26" t="s">
        <v>19</v>
      </c>
      <c r="B859" s="23" t="s">
        <v>296</v>
      </c>
      <c r="C859" s="23" t="s">
        <v>16</v>
      </c>
      <c r="D859" s="23" t="s">
        <v>20</v>
      </c>
      <c r="E859" s="24"/>
      <c r="F859" s="25">
        <f>F860</f>
        <v>5372323.3300000001</v>
      </c>
      <c r="G859" s="25">
        <f t="shared" si="441"/>
        <v>0</v>
      </c>
      <c r="H859" s="25">
        <f t="shared" si="441"/>
        <v>0</v>
      </c>
      <c r="I859" s="25">
        <f t="shared" si="441"/>
        <v>0</v>
      </c>
      <c r="J859" s="25">
        <f t="shared" si="441"/>
        <v>5372323.3300000001</v>
      </c>
      <c r="K859" s="25">
        <f t="shared" si="441"/>
        <v>0</v>
      </c>
    </row>
    <row r="860" spans="1:11" ht="38.25" x14ac:dyDescent="0.25">
      <c r="A860" s="28" t="s">
        <v>173</v>
      </c>
      <c r="B860" s="23" t="s">
        <v>296</v>
      </c>
      <c r="C860" s="23" t="s">
        <v>16</v>
      </c>
      <c r="D860" s="23" t="s">
        <v>174</v>
      </c>
      <c r="E860" s="24"/>
      <c r="F860" s="25">
        <f>F861+F863</f>
        <v>5372323.3300000001</v>
      </c>
      <c r="G860" s="25">
        <f t="shared" ref="G860:K860" si="442">G861+G863</f>
        <v>0</v>
      </c>
      <c r="H860" s="25">
        <f t="shared" si="442"/>
        <v>0</v>
      </c>
      <c r="I860" s="25">
        <f t="shared" si="442"/>
        <v>0</v>
      </c>
      <c r="J860" s="25">
        <f t="shared" si="442"/>
        <v>5372323.3300000001</v>
      </c>
      <c r="K860" s="25">
        <f t="shared" si="442"/>
        <v>0</v>
      </c>
    </row>
    <row r="861" spans="1:11" ht="63.75" x14ac:dyDescent="0.25">
      <c r="A861" s="27" t="s">
        <v>30</v>
      </c>
      <c r="B861" s="23" t="s">
        <v>296</v>
      </c>
      <c r="C861" s="23" t="s">
        <v>16</v>
      </c>
      <c r="D861" s="23" t="s">
        <v>175</v>
      </c>
      <c r="E861" s="24"/>
      <c r="F861" s="25">
        <f>F862</f>
        <v>150000</v>
      </c>
      <c r="G861" s="25">
        <f t="shared" ref="G861:K861" si="443">G862</f>
        <v>0</v>
      </c>
      <c r="H861" s="25">
        <f t="shared" si="443"/>
        <v>0</v>
      </c>
      <c r="I861" s="25">
        <f t="shared" si="443"/>
        <v>0</v>
      </c>
      <c r="J861" s="25">
        <f t="shared" si="443"/>
        <v>150000</v>
      </c>
      <c r="K861" s="25">
        <f t="shared" si="443"/>
        <v>0</v>
      </c>
    </row>
    <row r="862" spans="1:11" ht="38.25" x14ac:dyDescent="0.25">
      <c r="A862" s="27" t="s">
        <v>120</v>
      </c>
      <c r="B862" s="23" t="s">
        <v>296</v>
      </c>
      <c r="C862" s="23" t="s">
        <v>16</v>
      </c>
      <c r="D862" s="23" t="s">
        <v>175</v>
      </c>
      <c r="E862" s="24">
        <v>600</v>
      </c>
      <c r="F862" s="25">
        <f>'[1]9.ведомства'!G300</f>
        <v>150000</v>
      </c>
      <c r="G862" s="25">
        <f>'[1]9.ведомства'!H300</f>
        <v>0</v>
      </c>
      <c r="H862" s="25">
        <f>'[1]9.ведомства'!I300</f>
        <v>0</v>
      </c>
      <c r="I862" s="25">
        <f>'[1]9.ведомства'!J300</f>
        <v>0</v>
      </c>
      <c r="J862" s="25">
        <f>'[1]9.ведомства'!K300</f>
        <v>150000</v>
      </c>
      <c r="K862" s="25">
        <f>'[1]9.ведомства'!L300</f>
        <v>0</v>
      </c>
    </row>
    <row r="863" spans="1:11" ht="76.5" x14ac:dyDescent="0.25">
      <c r="A863" s="27" t="s">
        <v>752</v>
      </c>
      <c r="B863" s="23" t="s">
        <v>296</v>
      </c>
      <c r="C863" s="23" t="s">
        <v>16</v>
      </c>
      <c r="D863" s="23" t="s">
        <v>753</v>
      </c>
      <c r="E863" s="24"/>
      <c r="F863" s="45">
        <f>F864</f>
        <v>5222323.33</v>
      </c>
      <c r="G863" s="45">
        <f t="shared" ref="G863:K863" si="444">G864</f>
        <v>0</v>
      </c>
      <c r="H863" s="45">
        <f t="shared" si="444"/>
        <v>0</v>
      </c>
      <c r="I863" s="45">
        <f t="shared" si="444"/>
        <v>0</v>
      </c>
      <c r="J863" s="45">
        <f t="shared" si="444"/>
        <v>5222323.33</v>
      </c>
      <c r="K863" s="45">
        <f t="shared" si="444"/>
        <v>0</v>
      </c>
    </row>
    <row r="864" spans="1:11" ht="38.25" x14ac:dyDescent="0.25">
      <c r="A864" s="27" t="s">
        <v>120</v>
      </c>
      <c r="B864" s="23" t="s">
        <v>296</v>
      </c>
      <c r="C864" s="23" t="s">
        <v>16</v>
      </c>
      <c r="D864" s="23" t="s">
        <v>753</v>
      </c>
      <c r="E864" s="24">
        <v>600</v>
      </c>
      <c r="F864" s="45">
        <f>'[1]9.ведомства'!G302</f>
        <v>5222323.33</v>
      </c>
      <c r="G864" s="45">
        <f>'[1]9.ведомства'!H302</f>
        <v>0</v>
      </c>
      <c r="H864" s="45">
        <f>'[1]9.ведомства'!I302</f>
        <v>0</v>
      </c>
      <c r="I864" s="45">
        <f>'[1]9.ведомства'!J302</f>
        <v>0</v>
      </c>
      <c r="J864" s="45">
        <f>'[1]9.ведомства'!K302</f>
        <v>5222323.33</v>
      </c>
      <c r="K864" s="45">
        <f>'[1]9.ведомства'!L302</f>
        <v>0</v>
      </c>
    </row>
    <row r="865" spans="1:13" x14ac:dyDescent="0.25">
      <c r="A865" s="27" t="s">
        <v>754</v>
      </c>
      <c r="B865" s="23" t="s">
        <v>296</v>
      </c>
      <c r="C865" s="23" t="s">
        <v>18</v>
      </c>
      <c r="D865" s="23"/>
      <c r="E865" s="24"/>
      <c r="F865" s="45">
        <f>F866</f>
        <v>10586896.77</v>
      </c>
      <c r="G865" s="45">
        <f t="shared" ref="G865:K866" si="445">G866</f>
        <v>0</v>
      </c>
      <c r="H865" s="45">
        <f t="shared" si="445"/>
        <v>0</v>
      </c>
      <c r="I865" s="45">
        <f t="shared" si="445"/>
        <v>0</v>
      </c>
      <c r="J865" s="45">
        <f t="shared" si="445"/>
        <v>10586896.77</v>
      </c>
      <c r="K865" s="45">
        <f t="shared" si="445"/>
        <v>0</v>
      </c>
    </row>
    <row r="866" spans="1:13" x14ac:dyDescent="0.25">
      <c r="A866" s="26" t="s">
        <v>19</v>
      </c>
      <c r="B866" s="23" t="s">
        <v>296</v>
      </c>
      <c r="C866" s="23" t="s">
        <v>18</v>
      </c>
      <c r="D866" s="23" t="s">
        <v>20</v>
      </c>
      <c r="E866" s="24"/>
      <c r="F866" s="45">
        <f>F867</f>
        <v>10586896.77</v>
      </c>
      <c r="G866" s="45">
        <f t="shared" si="445"/>
        <v>0</v>
      </c>
      <c r="H866" s="45">
        <f t="shared" si="445"/>
        <v>0</v>
      </c>
      <c r="I866" s="45">
        <f t="shared" si="445"/>
        <v>0</v>
      </c>
      <c r="J866" s="45">
        <f t="shared" si="445"/>
        <v>10586896.77</v>
      </c>
      <c r="K866" s="45">
        <f t="shared" si="445"/>
        <v>0</v>
      </c>
    </row>
    <row r="867" spans="1:13" ht="38.25" x14ac:dyDescent="0.25">
      <c r="A867" s="28" t="s">
        <v>173</v>
      </c>
      <c r="B867" s="23" t="s">
        <v>296</v>
      </c>
      <c r="C867" s="23" t="s">
        <v>18</v>
      </c>
      <c r="D867" s="23" t="s">
        <v>174</v>
      </c>
      <c r="E867" s="24"/>
      <c r="F867" s="45">
        <f>F868+F870</f>
        <v>10586896.77</v>
      </c>
      <c r="G867" s="45">
        <f t="shared" ref="G867:K867" si="446">G868+G870</f>
        <v>0</v>
      </c>
      <c r="H867" s="45">
        <f t="shared" si="446"/>
        <v>0</v>
      </c>
      <c r="I867" s="45">
        <f t="shared" si="446"/>
        <v>0</v>
      </c>
      <c r="J867" s="45">
        <f t="shared" si="446"/>
        <v>10586896.77</v>
      </c>
      <c r="K867" s="45">
        <f t="shared" si="446"/>
        <v>0</v>
      </c>
    </row>
    <row r="868" spans="1:13" ht="63.75" x14ac:dyDescent="0.25">
      <c r="A868" s="27" t="s">
        <v>30</v>
      </c>
      <c r="B868" s="23" t="s">
        <v>296</v>
      </c>
      <c r="C868" s="23" t="s">
        <v>18</v>
      </c>
      <c r="D868" s="23" t="s">
        <v>175</v>
      </c>
      <c r="E868" s="24"/>
      <c r="F868" s="45">
        <f>F869</f>
        <v>230000</v>
      </c>
      <c r="G868" s="45">
        <f t="shared" ref="G868:K868" si="447">G869</f>
        <v>0</v>
      </c>
      <c r="H868" s="45">
        <f t="shared" si="447"/>
        <v>0</v>
      </c>
      <c r="I868" s="45">
        <f t="shared" si="447"/>
        <v>0</v>
      </c>
      <c r="J868" s="45">
        <f t="shared" si="447"/>
        <v>230000</v>
      </c>
      <c r="K868" s="45">
        <f t="shared" si="447"/>
        <v>0</v>
      </c>
    </row>
    <row r="869" spans="1:13" ht="38.25" x14ac:dyDescent="0.25">
      <c r="A869" s="27" t="s">
        <v>120</v>
      </c>
      <c r="B869" s="23" t="s">
        <v>296</v>
      </c>
      <c r="C869" s="23" t="s">
        <v>18</v>
      </c>
      <c r="D869" s="23" t="s">
        <v>175</v>
      </c>
      <c r="E869" s="24">
        <v>600</v>
      </c>
      <c r="F869" s="45">
        <f>'[1]9.ведомства'!G307</f>
        <v>230000</v>
      </c>
      <c r="G869" s="45">
        <f>'[1]9.ведомства'!H307</f>
        <v>0</v>
      </c>
      <c r="H869" s="45">
        <f>'[1]9.ведомства'!I307</f>
        <v>0</v>
      </c>
      <c r="I869" s="45">
        <f>'[1]9.ведомства'!J307</f>
        <v>0</v>
      </c>
      <c r="J869" s="45">
        <f>'[1]9.ведомства'!K307</f>
        <v>230000</v>
      </c>
      <c r="K869" s="45">
        <f>'[1]9.ведомства'!L307</f>
        <v>0</v>
      </c>
    </row>
    <row r="870" spans="1:13" ht="76.5" x14ac:dyDescent="0.25">
      <c r="A870" s="27" t="s">
        <v>752</v>
      </c>
      <c r="B870" s="23" t="s">
        <v>296</v>
      </c>
      <c r="C870" s="23" t="s">
        <v>18</v>
      </c>
      <c r="D870" s="23" t="s">
        <v>753</v>
      </c>
      <c r="E870" s="24"/>
      <c r="F870" s="45">
        <f>F871</f>
        <v>10356896.77</v>
      </c>
      <c r="G870" s="45">
        <f t="shared" ref="G870:K870" si="448">G871</f>
        <v>0</v>
      </c>
      <c r="H870" s="45">
        <f t="shared" si="448"/>
        <v>0</v>
      </c>
      <c r="I870" s="45">
        <f t="shared" si="448"/>
        <v>0</v>
      </c>
      <c r="J870" s="45">
        <f t="shared" si="448"/>
        <v>10356896.77</v>
      </c>
      <c r="K870" s="45">
        <f t="shared" si="448"/>
        <v>0</v>
      </c>
    </row>
    <row r="871" spans="1:13" ht="38.25" x14ac:dyDescent="0.25">
      <c r="A871" s="27" t="s">
        <v>120</v>
      </c>
      <c r="B871" s="23" t="s">
        <v>296</v>
      </c>
      <c r="C871" s="23" t="s">
        <v>18</v>
      </c>
      <c r="D871" s="23" t="s">
        <v>753</v>
      </c>
      <c r="E871" s="24">
        <v>600</v>
      </c>
      <c r="F871" s="45">
        <f>'[1]9.ведомства'!G309</f>
        <v>10356896.77</v>
      </c>
      <c r="G871" s="45">
        <f>'[1]9.ведомства'!H309</f>
        <v>0</v>
      </c>
      <c r="H871" s="45">
        <f>'[1]9.ведомства'!I309</f>
        <v>0</v>
      </c>
      <c r="I871" s="45">
        <f>'[1]9.ведомства'!J309</f>
        <v>0</v>
      </c>
      <c r="J871" s="45">
        <f>'[1]9.ведомства'!K309</f>
        <v>10356896.77</v>
      </c>
      <c r="K871" s="45">
        <f>'[1]9.ведомства'!L309</f>
        <v>0</v>
      </c>
    </row>
    <row r="872" spans="1:13" ht="25.5" x14ac:dyDescent="0.25">
      <c r="A872" s="27" t="s">
        <v>755</v>
      </c>
      <c r="B872" s="24">
        <v>13</v>
      </c>
      <c r="C872" s="23"/>
      <c r="D872" s="23"/>
      <c r="E872" s="24"/>
      <c r="F872" s="25">
        <f t="shared" ref="F872:K877" si="449">F873</f>
        <v>23671250</v>
      </c>
      <c r="G872" s="25">
        <f t="shared" si="449"/>
        <v>0</v>
      </c>
      <c r="H872" s="25">
        <f t="shared" si="449"/>
        <v>-4880000</v>
      </c>
      <c r="I872" s="25">
        <f t="shared" si="449"/>
        <v>0</v>
      </c>
      <c r="J872" s="25">
        <f t="shared" si="449"/>
        <v>18791250</v>
      </c>
      <c r="K872" s="25">
        <f t="shared" si="449"/>
        <v>0</v>
      </c>
    </row>
    <row r="873" spans="1:13" ht="25.5" x14ac:dyDescent="0.25">
      <c r="A873" s="27" t="s">
        <v>756</v>
      </c>
      <c r="B873" s="24">
        <v>13</v>
      </c>
      <c r="C873" s="23" t="s">
        <v>16</v>
      </c>
      <c r="D873" s="23"/>
      <c r="E873" s="24"/>
      <c r="F873" s="25">
        <f t="shared" si="449"/>
        <v>23671250</v>
      </c>
      <c r="G873" s="25">
        <f t="shared" si="449"/>
        <v>0</v>
      </c>
      <c r="H873" s="25">
        <f t="shared" si="449"/>
        <v>-4880000</v>
      </c>
      <c r="I873" s="25">
        <f t="shared" si="449"/>
        <v>0</v>
      </c>
      <c r="J873" s="25">
        <f t="shared" si="449"/>
        <v>18791250</v>
      </c>
      <c r="K873" s="25">
        <f t="shared" si="449"/>
        <v>0</v>
      </c>
    </row>
    <row r="874" spans="1:13" ht="51" x14ac:dyDescent="0.25">
      <c r="A874" s="27" t="s">
        <v>75</v>
      </c>
      <c r="B874" s="24">
        <v>13</v>
      </c>
      <c r="C874" s="23" t="s">
        <v>16</v>
      </c>
      <c r="D874" s="23" t="s">
        <v>76</v>
      </c>
      <c r="E874" s="24"/>
      <c r="F874" s="25">
        <f t="shared" si="449"/>
        <v>23671250</v>
      </c>
      <c r="G874" s="25">
        <f t="shared" si="449"/>
        <v>0</v>
      </c>
      <c r="H874" s="25">
        <f t="shared" si="449"/>
        <v>-4880000</v>
      </c>
      <c r="I874" s="25">
        <f t="shared" si="449"/>
        <v>0</v>
      </c>
      <c r="J874" s="25">
        <f t="shared" si="449"/>
        <v>18791250</v>
      </c>
      <c r="K874" s="25">
        <f t="shared" si="449"/>
        <v>0</v>
      </c>
    </row>
    <row r="875" spans="1:13" ht="25.5" x14ac:dyDescent="0.25">
      <c r="A875" s="27" t="s">
        <v>77</v>
      </c>
      <c r="B875" s="24">
        <v>13</v>
      </c>
      <c r="C875" s="23" t="s">
        <v>16</v>
      </c>
      <c r="D875" s="23" t="s">
        <v>78</v>
      </c>
      <c r="E875" s="24"/>
      <c r="F875" s="25">
        <f t="shared" si="449"/>
        <v>23671250</v>
      </c>
      <c r="G875" s="25">
        <f>G876</f>
        <v>0</v>
      </c>
      <c r="H875" s="25">
        <f>H877</f>
        <v>-4880000</v>
      </c>
      <c r="I875" s="25">
        <f>I877</f>
        <v>0</v>
      </c>
      <c r="J875" s="25">
        <f>J877</f>
        <v>18791250</v>
      </c>
      <c r="K875" s="25">
        <f>K877</f>
        <v>0</v>
      </c>
    </row>
    <row r="876" spans="1:13" ht="25.5" x14ac:dyDescent="0.25">
      <c r="A876" s="27" t="s">
        <v>757</v>
      </c>
      <c r="B876" s="24">
        <v>13</v>
      </c>
      <c r="C876" s="23" t="s">
        <v>16</v>
      </c>
      <c r="D876" s="23" t="s">
        <v>758</v>
      </c>
      <c r="E876" s="24"/>
      <c r="F876" s="25">
        <f t="shared" si="449"/>
        <v>23671250</v>
      </c>
      <c r="G876" s="25">
        <f t="shared" si="449"/>
        <v>0</v>
      </c>
      <c r="H876" s="25">
        <f t="shared" si="449"/>
        <v>-4880000</v>
      </c>
      <c r="I876" s="25">
        <f t="shared" si="449"/>
        <v>0</v>
      </c>
      <c r="J876" s="25">
        <f t="shared" si="449"/>
        <v>18791250</v>
      </c>
      <c r="K876" s="25">
        <f t="shared" si="449"/>
        <v>0</v>
      </c>
    </row>
    <row r="877" spans="1:13" ht="25.5" x14ac:dyDescent="0.25">
      <c r="A877" s="28" t="s">
        <v>759</v>
      </c>
      <c r="B877" s="24">
        <v>13</v>
      </c>
      <c r="C877" s="23" t="s">
        <v>16</v>
      </c>
      <c r="D877" s="23" t="s">
        <v>760</v>
      </c>
      <c r="E877" s="24"/>
      <c r="F877" s="25">
        <f t="shared" si="449"/>
        <v>23671250</v>
      </c>
      <c r="G877" s="25">
        <f>G878</f>
        <v>0</v>
      </c>
      <c r="H877" s="25">
        <f t="shared" si="449"/>
        <v>-4880000</v>
      </c>
      <c r="I877" s="25">
        <f t="shared" si="449"/>
        <v>0</v>
      </c>
      <c r="J877" s="25">
        <f t="shared" si="449"/>
        <v>18791250</v>
      </c>
      <c r="K877" s="25">
        <f t="shared" si="449"/>
        <v>0</v>
      </c>
    </row>
    <row r="878" spans="1:13" ht="25.5" x14ac:dyDescent="0.25">
      <c r="A878" s="26" t="s">
        <v>761</v>
      </c>
      <c r="B878" s="24">
        <v>13</v>
      </c>
      <c r="C878" s="23" t="s">
        <v>16</v>
      </c>
      <c r="D878" s="23" t="s">
        <v>760</v>
      </c>
      <c r="E878" s="24">
        <v>700</v>
      </c>
      <c r="F878" s="25">
        <f>'[1]9.ведомства'!G373</f>
        <v>23671250</v>
      </c>
      <c r="G878" s="25">
        <f>'[1]9.ведомства'!H373</f>
        <v>0</v>
      </c>
      <c r="H878" s="25">
        <f>'[1]9.ведомства'!I373</f>
        <v>-4880000</v>
      </c>
      <c r="I878" s="25">
        <f>'[1]9.ведомства'!J373</f>
        <v>0</v>
      </c>
      <c r="J878" s="25">
        <f>'[1]9.ведомства'!K373</f>
        <v>18791250</v>
      </c>
      <c r="K878" s="25">
        <f>'[1]9.ведомства'!L373</f>
        <v>0</v>
      </c>
    </row>
    <row r="879" spans="1:13" x14ac:dyDescent="0.25">
      <c r="A879" s="48" t="s">
        <v>762</v>
      </c>
      <c r="B879" s="48"/>
      <c r="C879" s="48"/>
      <c r="D879" s="48"/>
      <c r="E879" s="48"/>
      <c r="F879" s="49">
        <f t="shared" ref="F879:K879" si="450">F872+F857+F849+F749+F671+F504+F497+F357+F239+F208+F10</f>
        <v>2657880059.8699999</v>
      </c>
      <c r="G879" s="49">
        <f t="shared" si="450"/>
        <v>1012989767.76</v>
      </c>
      <c r="H879" s="49">
        <f t="shared" si="450"/>
        <v>11361807.059999999</v>
      </c>
      <c r="I879" s="49">
        <f t="shared" si="450"/>
        <v>0</v>
      </c>
      <c r="J879" s="49">
        <f t="shared" si="450"/>
        <v>2669241866.9300003</v>
      </c>
      <c r="K879" s="49">
        <f t="shared" si="450"/>
        <v>1012989767.7600001</v>
      </c>
      <c r="L879" s="50"/>
      <c r="M879" s="32"/>
    </row>
    <row r="881" spans="2:11" hidden="1" x14ac:dyDescent="0.25">
      <c r="F881" s="6">
        <f>F882/F879*100</f>
        <v>91.091798588098044</v>
      </c>
      <c r="J881" s="6">
        <f t="shared" ref="J881" si="451">J882/J879*100</f>
        <v>90.775550616430607</v>
      </c>
    </row>
    <row r="882" spans="2:11" hidden="1" x14ac:dyDescent="0.25">
      <c r="F882" s="11">
        <f>F22+F50+F72+F90+F129+F137+F228+F241+F251+F266+F271+F299+F319+F332+F344+F359+F376+F407+F498+F513+F537+F579+F589+F606+F617+F634+F666+F673+F722+F751+F757+F786+F802+F835+F851+F874+F475+F506</f>
        <v>2421110750.8499999</v>
      </c>
      <c r="G882" s="11">
        <f t="shared" ref="G882:K882" si="452">G22+G50+G72+G90+G129+G137+G228+G241+G251+G266+G271+G299+G319+G332+G344+G359+G376+G407+G498+G513+G537+G579+G589+G606+G617+G634+G666+G673+G722+G751+G757+G786+G802+G835+G851+G874+G475+G506</f>
        <v>986880286.75999999</v>
      </c>
      <c r="H882" s="11">
        <f t="shared" si="452"/>
        <v>1908251.1400000006</v>
      </c>
      <c r="I882" s="11">
        <f t="shared" si="452"/>
        <v>0</v>
      </c>
      <c r="J882" s="11">
        <f t="shared" si="452"/>
        <v>2423019001.9899998</v>
      </c>
      <c r="K882" s="11">
        <f t="shared" si="452"/>
        <v>986880286.75999999</v>
      </c>
    </row>
    <row r="883" spans="2:11" hidden="1" x14ac:dyDescent="0.25">
      <c r="B883" s="52" t="s">
        <v>16</v>
      </c>
      <c r="F883" s="11">
        <f>F129+F228+F251+F266+F606+F751+F757+F835+F851+F499+M882</f>
        <v>38057887.039999999</v>
      </c>
      <c r="G883" s="11">
        <f t="shared" ref="G883:K883" si="453">G129+G228+G251+G266+G606+G751+G757+G835+G851+G499+G506</f>
        <v>6364078.04</v>
      </c>
      <c r="H883" s="11">
        <f t="shared" si="453"/>
        <v>247204</v>
      </c>
      <c r="I883" s="11">
        <f t="shared" si="453"/>
        <v>0</v>
      </c>
      <c r="J883" s="11">
        <f t="shared" si="453"/>
        <v>38305091.040000007</v>
      </c>
      <c r="K883" s="11">
        <f t="shared" si="453"/>
        <v>6364078.04</v>
      </c>
    </row>
    <row r="884" spans="2:11" hidden="1" x14ac:dyDescent="0.25">
      <c r="B884" s="52" t="s">
        <v>18</v>
      </c>
      <c r="F884" s="11">
        <f t="shared" ref="F884:K884" si="454">F319</f>
        <v>358000</v>
      </c>
      <c r="G884" s="11">
        <f t="shared" si="454"/>
        <v>0</v>
      </c>
      <c r="H884" s="11">
        <f t="shared" si="454"/>
        <v>0</v>
      </c>
      <c r="I884" s="11">
        <f t="shared" si="454"/>
        <v>0</v>
      </c>
      <c r="J884" s="11">
        <f t="shared" si="454"/>
        <v>358000</v>
      </c>
      <c r="K884" s="11">
        <f t="shared" si="454"/>
        <v>0</v>
      </c>
    </row>
    <row r="885" spans="2:11" hidden="1" x14ac:dyDescent="0.25">
      <c r="B885" s="52" t="s">
        <v>33</v>
      </c>
      <c r="F885" s="11">
        <f t="shared" ref="F885:K885" si="455">F50+F137+F299+F332+F717+F22+F90</f>
        <v>45673618.57</v>
      </c>
      <c r="G885" s="11">
        <f t="shared" si="455"/>
        <v>8715.41</v>
      </c>
      <c r="H885" s="11">
        <f t="shared" si="455"/>
        <v>409582.12</v>
      </c>
      <c r="I885" s="11">
        <f t="shared" si="455"/>
        <v>0</v>
      </c>
      <c r="J885" s="11">
        <f t="shared" si="455"/>
        <v>46083200.689999998</v>
      </c>
      <c r="K885" s="11">
        <f t="shared" si="455"/>
        <v>8715.41</v>
      </c>
    </row>
    <row r="886" spans="2:11" hidden="1" x14ac:dyDescent="0.25">
      <c r="B886" s="52" t="s">
        <v>64</v>
      </c>
      <c r="F886" s="11">
        <f t="shared" ref="F886:K886" si="456">F241+F271+F359+F376+F407</f>
        <v>246181434.25</v>
      </c>
      <c r="G886" s="11">
        <f t="shared" si="456"/>
        <v>38688697.869999997</v>
      </c>
      <c r="H886" s="11">
        <f t="shared" si="456"/>
        <v>-31312053.98</v>
      </c>
      <c r="I886" s="11">
        <f t="shared" si="456"/>
        <v>-19201700</v>
      </c>
      <c r="J886" s="11">
        <f t="shared" si="456"/>
        <v>214869380.27000001</v>
      </c>
      <c r="K886" s="11">
        <f t="shared" si="456"/>
        <v>19486997.869999997</v>
      </c>
    </row>
    <row r="887" spans="2:11" hidden="1" x14ac:dyDescent="0.25">
      <c r="B887" s="52" t="s">
        <v>211</v>
      </c>
      <c r="F887" s="11">
        <f t="shared" ref="F887:K887" si="457">F513+F537+F617+F634+F786+F802+F580</f>
        <v>1718724075.6199999</v>
      </c>
      <c r="G887" s="11">
        <f t="shared" si="457"/>
        <v>938920904.97000003</v>
      </c>
      <c r="H887" s="11">
        <f t="shared" si="457"/>
        <v>199166.57</v>
      </c>
      <c r="I887" s="11">
        <f t="shared" si="457"/>
        <v>0</v>
      </c>
      <c r="J887" s="11">
        <f t="shared" si="457"/>
        <v>1718923242.1900001</v>
      </c>
      <c r="K887" s="11">
        <f t="shared" si="457"/>
        <v>938920904.97000003</v>
      </c>
    </row>
    <row r="888" spans="2:11" hidden="1" x14ac:dyDescent="0.25">
      <c r="B888" s="52" t="s">
        <v>90</v>
      </c>
      <c r="F888" s="11">
        <f t="shared" ref="F888:K888" si="458">F344+F589+F673+F722+F666</f>
        <v>337083601.84000003</v>
      </c>
      <c r="G888" s="11">
        <f t="shared" si="458"/>
        <v>2897890.4699999997</v>
      </c>
      <c r="H888" s="11">
        <f t="shared" si="458"/>
        <v>-280200</v>
      </c>
      <c r="I888" s="11">
        <f t="shared" si="458"/>
        <v>0</v>
      </c>
      <c r="J888" s="11">
        <f t="shared" si="458"/>
        <v>336803401.84000003</v>
      </c>
      <c r="K888" s="11">
        <f t="shared" si="458"/>
        <v>2897890.4699999997</v>
      </c>
    </row>
    <row r="889" spans="2:11" hidden="1" x14ac:dyDescent="0.25">
      <c r="B889" s="52" t="s">
        <v>103</v>
      </c>
      <c r="F889" s="11">
        <f t="shared" ref="F889:K889" si="459">F72+F874</f>
        <v>35032133.530000001</v>
      </c>
      <c r="G889" s="11">
        <f t="shared" si="459"/>
        <v>0</v>
      </c>
      <c r="H889" s="11">
        <f t="shared" si="459"/>
        <v>1217872.4299999997</v>
      </c>
      <c r="I889" s="11">
        <f t="shared" si="459"/>
        <v>0</v>
      </c>
      <c r="J889" s="11">
        <f t="shared" si="459"/>
        <v>36250005.960000001</v>
      </c>
      <c r="K889" s="11">
        <f t="shared" si="459"/>
        <v>0</v>
      </c>
    </row>
    <row r="890" spans="2:11" hidden="1" x14ac:dyDescent="0.25">
      <c r="B890" s="52" t="s">
        <v>225</v>
      </c>
      <c r="F890" s="11">
        <f>F475</f>
        <v>0</v>
      </c>
      <c r="G890" s="11">
        <f t="shared" ref="G890:K890" si="460">G475</f>
        <v>0</v>
      </c>
      <c r="H890" s="11">
        <f t="shared" si="460"/>
        <v>31426680</v>
      </c>
      <c r="I890" s="11">
        <f t="shared" si="460"/>
        <v>19201700</v>
      </c>
      <c r="J890" s="11">
        <f t="shared" si="460"/>
        <v>31426680</v>
      </c>
      <c r="K890" s="11">
        <f t="shared" si="460"/>
        <v>19201700</v>
      </c>
    </row>
    <row r="891" spans="2:11" hidden="1" x14ac:dyDescent="0.25">
      <c r="D891" s="53"/>
      <c r="F891" s="11">
        <f>SUM(F883:F890)</f>
        <v>2421110750.8500004</v>
      </c>
      <c r="G891" s="11">
        <f t="shared" ref="G891:K891" si="461">SUM(G883:G890)</f>
        <v>986880286.76000011</v>
      </c>
      <c r="H891" s="11">
        <f t="shared" si="461"/>
        <v>1908251.1400000006</v>
      </c>
      <c r="I891" s="11">
        <f t="shared" si="461"/>
        <v>0</v>
      </c>
      <c r="J891" s="11">
        <f t="shared" si="461"/>
        <v>2423019001.9900002</v>
      </c>
      <c r="K891" s="11">
        <f t="shared" si="461"/>
        <v>986880286.76000011</v>
      </c>
    </row>
    <row r="892" spans="2:11" hidden="1" x14ac:dyDescent="0.25">
      <c r="D892" s="53"/>
      <c r="F892" s="6">
        <f>F893/F879*100</f>
        <v>8.9082014119019615</v>
      </c>
      <c r="G892" s="6">
        <f t="shared" ref="G892:K892" si="462">G893/G879*100</f>
        <v>2.5774673971026645</v>
      </c>
      <c r="J892" s="6">
        <f t="shared" si="462"/>
        <v>9.2244493835693717</v>
      </c>
      <c r="K892" s="6">
        <f t="shared" si="462"/>
        <v>2.577467397102664</v>
      </c>
    </row>
    <row r="893" spans="2:11" hidden="1" x14ac:dyDescent="0.25">
      <c r="F893" s="54">
        <f>F12+F77+F119+F124+F106+F177+F210+F306+F349+F394+F487+F795+F821+F859+F866+F31+F216</f>
        <v>236769309.02000001</v>
      </c>
      <c r="G893" s="54">
        <f t="shared" ref="G893:K893" si="463">G12+G77+G119+G124+G106+G177+G210+G306+G349+G394+G487+G795+G821+G859+G866+G31+G216</f>
        <v>26109481</v>
      </c>
      <c r="H893" s="54">
        <f t="shared" si="463"/>
        <v>9453555.9199999999</v>
      </c>
      <c r="I893" s="54">
        <f t="shared" si="463"/>
        <v>0</v>
      </c>
      <c r="J893" s="54">
        <f t="shared" si="463"/>
        <v>246222864.94</v>
      </c>
      <c r="K893" s="54">
        <f t="shared" si="463"/>
        <v>26109481</v>
      </c>
    </row>
    <row r="894" spans="2:11" hidden="1" x14ac:dyDescent="0.25">
      <c r="B894" s="51">
        <v>901</v>
      </c>
      <c r="F894" s="6">
        <f t="shared" ref="F894:K894" si="464">F32+F178</f>
        <v>9000099.8399999999</v>
      </c>
      <c r="G894" s="6">
        <f t="shared" si="464"/>
        <v>0</v>
      </c>
      <c r="H894" s="6">
        <f t="shared" si="464"/>
        <v>339290.39</v>
      </c>
      <c r="I894" s="6">
        <f t="shared" si="464"/>
        <v>0</v>
      </c>
      <c r="J894" s="6">
        <f t="shared" si="464"/>
        <v>9339390.2300000004</v>
      </c>
      <c r="K894" s="6">
        <f t="shared" si="464"/>
        <v>0</v>
      </c>
    </row>
    <row r="895" spans="2:11" hidden="1" x14ac:dyDescent="0.25">
      <c r="B895" s="51">
        <v>902</v>
      </c>
      <c r="F895" s="6">
        <f t="shared" ref="F895:K895" si="465">F13+F78+F120+F181+F211+F217+F350+F395+F796+F822+F125</f>
        <v>102574128.73</v>
      </c>
      <c r="G895" s="6">
        <f t="shared" si="465"/>
        <v>26109481</v>
      </c>
      <c r="H895" s="6">
        <f t="shared" si="465"/>
        <v>8330774.6099999994</v>
      </c>
      <c r="I895" s="6">
        <f t="shared" si="465"/>
        <v>0</v>
      </c>
      <c r="J895" s="6">
        <f t="shared" si="465"/>
        <v>110904903.34</v>
      </c>
      <c r="K895" s="6">
        <f t="shared" si="465"/>
        <v>26109481</v>
      </c>
    </row>
    <row r="896" spans="2:11" hidden="1" x14ac:dyDescent="0.25">
      <c r="B896" s="51">
        <v>903</v>
      </c>
      <c r="F896" s="6">
        <f t="shared" ref="F896:K896" si="466">F107</f>
        <v>2662172.2999999998</v>
      </c>
      <c r="G896" s="6">
        <f t="shared" si="466"/>
        <v>0</v>
      </c>
      <c r="H896" s="6">
        <f t="shared" si="466"/>
        <v>103290.92</v>
      </c>
      <c r="I896" s="6">
        <f t="shared" si="466"/>
        <v>0</v>
      </c>
      <c r="J896" s="6">
        <f t="shared" si="466"/>
        <v>2765463.22</v>
      </c>
      <c r="K896" s="6">
        <f t="shared" si="466"/>
        <v>0</v>
      </c>
    </row>
    <row r="897" spans="1:12" hidden="1" x14ac:dyDescent="0.25">
      <c r="B897" s="51">
        <v>904</v>
      </c>
      <c r="F897" s="6">
        <f t="shared" ref="F897:K897" si="467">F220+F488</f>
        <v>34696152.909999996</v>
      </c>
      <c r="G897" s="6">
        <f t="shared" si="467"/>
        <v>0</v>
      </c>
      <c r="H897" s="6">
        <f t="shared" si="467"/>
        <v>0</v>
      </c>
      <c r="I897" s="6">
        <f t="shared" si="467"/>
        <v>0</v>
      </c>
      <c r="J897" s="6">
        <f t="shared" si="467"/>
        <v>34696152.909999996</v>
      </c>
      <c r="K897" s="6">
        <f t="shared" si="467"/>
        <v>0</v>
      </c>
    </row>
    <row r="898" spans="1:12" hidden="1" x14ac:dyDescent="0.25">
      <c r="B898" s="51">
        <v>905</v>
      </c>
      <c r="F898" s="6">
        <f t="shared" ref="F898:K898" si="468">F199+F307+F867+F860</f>
        <v>87836755.239999995</v>
      </c>
      <c r="G898" s="6">
        <f t="shared" si="468"/>
        <v>0</v>
      </c>
      <c r="H898" s="6">
        <f t="shared" si="468"/>
        <v>680200</v>
      </c>
      <c r="I898" s="6">
        <f t="shared" si="468"/>
        <v>0</v>
      </c>
      <c r="J898" s="6">
        <f t="shared" si="468"/>
        <v>88516955.239999995</v>
      </c>
      <c r="K898" s="6">
        <f t="shared" si="468"/>
        <v>0</v>
      </c>
    </row>
    <row r="899" spans="1:12" hidden="1" x14ac:dyDescent="0.25">
      <c r="B899" s="51">
        <v>909</v>
      </c>
    </row>
    <row r="900" spans="1:12" hidden="1" x14ac:dyDescent="0.25">
      <c r="F900" s="6">
        <f>SUM(F894:F899)</f>
        <v>236769309.01999998</v>
      </c>
      <c r="G900" s="6">
        <f t="shared" ref="G900:K900" si="469">SUM(G894:G899)</f>
        <v>26109481</v>
      </c>
      <c r="H900" s="6">
        <f t="shared" si="469"/>
        <v>9453555.9199999999</v>
      </c>
      <c r="I900" s="6">
        <f t="shared" si="469"/>
        <v>0</v>
      </c>
      <c r="J900" s="6">
        <f t="shared" si="469"/>
        <v>246222864.94</v>
      </c>
      <c r="K900" s="6">
        <f t="shared" si="469"/>
        <v>26109481</v>
      </c>
    </row>
    <row r="901" spans="1:12" hidden="1" x14ac:dyDescent="0.25">
      <c r="F901" s="6">
        <f>F891+F900</f>
        <v>2657880059.8700004</v>
      </c>
      <c r="G901" s="6">
        <f t="shared" ref="G901:K901" si="470">G891+G900</f>
        <v>1012989767.7600001</v>
      </c>
      <c r="H901" s="6">
        <f t="shared" si="470"/>
        <v>11361807.060000001</v>
      </c>
      <c r="I901" s="6">
        <f t="shared" si="470"/>
        <v>0</v>
      </c>
      <c r="J901" s="6">
        <f t="shared" si="470"/>
        <v>2669241866.9300003</v>
      </c>
      <c r="K901" s="6">
        <f t="shared" si="470"/>
        <v>1012989767.7600001</v>
      </c>
    </row>
    <row r="902" spans="1:12" hidden="1" x14ac:dyDescent="0.25">
      <c r="F902" s="6">
        <f>F879-F901</f>
        <v>0</v>
      </c>
      <c r="J902" s="6">
        <f>J879-J901</f>
        <v>0</v>
      </c>
      <c r="K902" s="6">
        <f>K879-K901</f>
        <v>0</v>
      </c>
    </row>
    <row r="903" spans="1:12" hidden="1" x14ac:dyDescent="0.25">
      <c r="A903" s="55"/>
      <c r="B903" s="51" t="s">
        <v>763</v>
      </c>
      <c r="F903" s="6">
        <f>F11+F21+F49+F89-F86</f>
        <v>106280773.31</v>
      </c>
      <c r="G903" s="6">
        <f>G11+G21+G49-G86+G89</f>
        <v>0</v>
      </c>
      <c r="H903" s="6">
        <f>H11+H21+H49-H86+H89</f>
        <v>4877959.17</v>
      </c>
      <c r="I903" s="6">
        <f>I11+I21+I49-I86+I89</f>
        <v>0</v>
      </c>
      <c r="J903" s="6">
        <f>J11+J21+J49-J86+J89</f>
        <v>111158732.48000002</v>
      </c>
      <c r="K903" s="6">
        <f>K11+K21+K49-K86+K89</f>
        <v>0</v>
      </c>
      <c r="L903" s="56"/>
    </row>
    <row r="904" spans="1:12" hidden="1" x14ac:dyDescent="0.25">
      <c r="C904" s="55"/>
    </row>
    <row r="905" spans="1:12" hidden="1" x14ac:dyDescent="0.25">
      <c r="B905" s="51" t="s">
        <v>764</v>
      </c>
      <c r="F905" s="6">
        <f>F265</f>
        <v>120657351</v>
      </c>
      <c r="G905" s="6">
        <f t="shared" ref="G905:K905" si="471">G265</f>
        <v>0</v>
      </c>
      <c r="H905" s="6">
        <f t="shared" si="471"/>
        <v>0</v>
      </c>
      <c r="I905" s="6">
        <f t="shared" si="471"/>
        <v>0</v>
      </c>
      <c r="J905" s="6">
        <f t="shared" si="471"/>
        <v>120657351</v>
      </c>
      <c r="K905" s="6">
        <f t="shared" si="471"/>
        <v>0</v>
      </c>
    </row>
    <row r="906" spans="1:12" hidden="1" x14ac:dyDescent="0.25">
      <c r="F906" s="11"/>
      <c r="G906" s="11"/>
      <c r="H906" s="11"/>
      <c r="I906" s="11"/>
      <c r="J906" s="11"/>
      <c r="K906" s="11"/>
    </row>
    <row r="907" spans="1:12" hidden="1" x14ac:dyDescent="0.25">
      <c r="F907" s="11"/>
      <c r="G907" s="11"/>
      <c r="H907" s="11"/>
      <c r="I907" s="11"/>
      <c r="J907" s="11"/>
    </row>
    <row r="908" spans="1:12" hidden="1" x14ac:dyDescent="0.25">
      <c r="B908" s="51" t="s">
        <v>765</v>
      </c>
      <c r="F908" s="6">
        <f>F15+F34+F38+F43+F53+F75+F82+F111+F109</f>
        <v>101517373.31</v>
      </c>
      <c r="G908" s="6">
        <f t="shared" ref="G908:K908" si="472">G15+G34+G38+G43+G53+G75+G82+G111+G109</f>
        <v>0</v>
      </c>
      <c r="H908" s="6">
        <f t="shared" si="472"/>
        <v>4877959.169999999</v>
      </c>
      <c r="I908" s="6">
        <f t="shared" si="472"/>
        <v>0</v>
      </c>
      <c r="J908" s="6">
        <f t="shared" si="472"/>
        <v>106395332.47999999</v>
      </c>
      <c r="K908" s="6">
        <f t="shared" si="472"/>
        <v>0</v>
      </c>
    </row>
    <row r="909" spans="1:12" hidden="1" x14ac:dyDescent="0.25">
      <c r="D909" s="51" t="s">
        <v>766</v>
      </c>
      <c r="F909" s="6">
        <f>F903-F908</f>
        <v>4763400</v>
      </c>
      <c r="G909" s="6">
        <f t="shared" ref="G909:K909" si="473">G903-G908</f>
        <v>0</v>
      </c>
      <c r="H909" s="6">
        <f t="shared" si="473"/>
        <v>0</v>
      </c>
      <c r="I909" s="6">
        <f t="shared" si="473"/>
        <v>0</v>
      </c>
      <c r="J909" s="6">
        <f t="shared" si="473"/>
        <v>4763400.0000000298</v>
      </c>
      <c r="K909" s="6">
        <f t="shared" si="473"/>
        <v>0</v>
      </c>
    </row>
    <row r="910" spans="1:12" hidden="1" x14ac:dyDescent="0.25"/>
    <row r="911" spans="1:12" hidden="1" x14ac:dyDescent="0.25"/>
    <row r="912" spans="1:12" hidden="1" x14ac:dyDescent="0.25"/>
    <row r="913" hidden="1" x14ac:dyDescent="0.25"/>
    <row r="914" hidden="1" x14ac:dyDescent="0.25"/>
  </sheetData>
  <mergeCells count="18">
    <mergeCell ref="G8:G9"/>
    <mergeCell ref="H8:H9"/>
    <mergeCell ref="I8:I9"/>
    <mergeCell ref="J8:J9"/>
    <mergeCell ref="K8:K9"/>
    <mergeCell ref="A879:E879"/>
    <mergeCell ref="A8:A9"/>
    <mergeCell ref="B8:B9"/>
    <mergeCell ref="C8:C9"/>
    <mergeCell ref="D8:D9"/>
    <mergeCell ref="E8:E9"/>
    <mergeCell ref="F8:F9"/>
    <mergeCell ref="A1:K1"/>
    <mergeCell ref="A2:K2"/>
    <mergeCell ref="A3:K3"/>
    <mergeCell ref="A4:K4"/>
    <mergeCell ref="A6:K6"/>
    <mergeCell ref="B7:G7"/>
  </mergeCells>
  <pageMargins left="0.70866141732283472" right="0.51181102362204722" top="0.74803149606299213" bottom="0.35433070866141736" header="0.31496062992125984" footer="0.31496062992125984"/>
  <pageSetup paperSize="9" scale="87"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2018-01-19T06:34:13Z</cp:lastPrinted>
  <dcterms:created xsi:type="dcterms:W3CDTF">2018-01-19T06:17:48Z</dcterms:created>
  <dcterms:modified xsi:type="dcterms:W3CDTF">2018-01-19T06:34:32Z</dcterms:modified>
</cp:coreProperties>
</file>